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tabRatio="758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<sst xmlns="http://schemas.openxmlformats.org/spreadsheetml/2006/main" count="318" uniqueCount="219">
  <si>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</si>
  <si>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</si>
  <si>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</si>
  <si>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</si>
  <si>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</si>
  <si>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</si>
  <si>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</si>
  <si>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</si>
  <si>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</si>
  <si>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</si>
  <si>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</si>
  <si>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</si>
  <si>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</si>
  <si>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</si>
  <si>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</si>
  <si>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</si>
  <si>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</si>
  <si>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</si>
  <si>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</si>
  <si>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</si>
  <si>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</si>
  <si>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</si>
  <si>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 xml:space="preserve">    行政运行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</si>
  <si>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</si>
  <si>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</si>
  <si>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</si>
  <si>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</si>
  <si>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</si>
  <si>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</si>
  <si>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</si>
  <si>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</si>
  <si>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</si>
  <si>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</si>
  <si>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</si>
  <si>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</si>
  <si>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</si>
  <si>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</si>
  <si>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</si>
  <si>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</si>
  <si>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</si>
  <si>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</si>
  <si>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</si>
  <si>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</si>
  <si>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</si>
  <si>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</si>
  <si>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</si>
  <si>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</si>
  <si>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</si>
  <si>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</si>
  <si>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</si>
  <si>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</si>
  <si>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</si>
  <si>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</si>
  <si>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</si>
  <si>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</si>
  <si>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</si>
  <si>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</si>
  <si>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</si>
  <si>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</si>
  <si>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</si>
  <si>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</si>
  <si>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</si>
  <si>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</si>
  <si>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</si>
  <si>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</si>
  <si>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</si>
  <si>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</si>
  <si>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</si>
  <si>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</si>
  <si>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</si>
  <si>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</si>
  <si>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</si>
  <si>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</si>
  <si>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</si>
  <si>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</si>
  <si>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</si>
  <si>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</si>
  <si>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</si>
  <si>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</si>
  <si>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</si>
  <si>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</si>
  <si>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</t>
    </r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</si>
  <si>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</si>
  <si>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</si>
  <si>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政府预算经济分类</t>
  </si>
  <si>
    <t>类</t>
  </si>
  <si>
    <t>款</t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</si>
  <si>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</si>
  <si>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</si>
  <si>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</si>
  <si>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</si>
  <si>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</si>
  <si>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</si>
  <si>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</si>
  <si>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部门预算经济分类</t>
  </si>
  <si>
    <t>合计</t>
  </si>
  <si>
    <t>科目编码</t>
  </si>
  <si>
    <t>科目名称</t>
  </si>
  <si>
    <t>工资福利支出</t>
  </si>
  <si>
    <t>基本工资</t>
  </si>
  <si>
    <t>津贴补贴</t>
  </si>
  <si>
    <t>奖金</t>
  </si>
  <si>
    <t>08</t>
  </si>
  <si>
    <t>机关事业单位基本养老保险缴费</t>
  </si>
  <si>
    <t>职业年金缴费</t>
  </si>
  <si>
    <t>人员经费</t>
  </si>
  <si>
    <t>公用经费</t>
  </si>
  <si>
    <t>01</t>
  </si>
  <si>
    <t>财政对失业保险基金的补助</t>
  </si>
  <si>
    <t>财政对工伤保险基金的补助</t>
  </si>
  <si>
    <t>财政对生育保险基金的补助</t>
  </si>
  <si>
    <t>财政对医疗保险基金的补助</t>
  </si>
  <si>
    <t>09</t>
  </si>
  <si>
    <t>10</t>
  </si>
  <si>
    <t>11</t>
  </si>
  <si>
    <t>12</t>
  </si>
  <si>
    <t>13</t>
  </si>
  <si>
    <t>财政对公务员医疗保险基金的补助</t>
  </si>
  <si>
    <t>14</t>
  </si>
  <si>
    <t>04</t>
  </si>
  <si>
    <t>伙食补助</t>
  </si>
  <si>
    <t>99</t>
  </si>
  <si>
    <t>其他工资福利支出</t>
  </si>
  <si>
    <t>（五）教育支出</t>
  </si>
  <si>
    <t>（七）文化体育与传媒支出</t>
  </si>
  <si>
    <t>…</t>
  </si>
  <si>
    <t>（八）社会保障和就业支出</t>
  </si>
  <si>
    <t>（一）一般公共服务支出</t>
  </si>
  <si>
    <t>(二十二）其他支出</t>
  </si>
  <si>
    <t>二、结转下年</t>
  </si>
  <si>
    <t>教育支出</t>
  </si>
  <si>
    <t>2018年预算数</t>
  </si>
  <si>
    <t>体育</t>
  </si>
  <si>
    <t>文化体育与传媒支出</t>
  </si>
  <si>
    <t>体育竞赛</t>
  </si>
  <si>
    <t>群众体育</t>
  </si>
  <si>
    <t>社会保障和就业支出</t>
  </si>
  <si>
    <t>社会保障和就业支出</t>
  </si>
  <si>
    <t>机关事业单位基本养老保险缴费支出</t>
  </si>
  <si>
    <t>机关事业单位基本养老保险缴费支出</t>
  </si>
  <si>
    <t>财政对失业保险基金的补助</t>
  </si>
  <si>
    <t>财政对失业保险基金的补助</t>
  </si>
  <si>
    <t>财政对工伤保险基金的补助</t>
  </si>
  <si>
    <t>财政对工伤保险基金的补助</t>
  </si>
  <si>
    <t>财政对生育保险基金的补助</t>
  </si>
  <si>
    <t>财政对生育保险基金的补助</t>
  </si>
  <si>
    <t>其他财政对社会保险基金的补助</t>
  </si>
  <si>
    <t>其他财政对社会保险基金的补助</t>
  </si>
  <si>
    <t>教育管理事务</t>
  </si>
  <si>
    <t>教育管理事务</t>
  </si>
  <si>
    <t>商品和服务支出</t>
  </si>
  <si>
    <r>
      <t>0</t>
    </r>
    <r>
      <rPr>
        <sz val="10.5"/>
        <color indexed="8"/>
        <rFont val="宋体"/>
        <family val="0"/>
      </rPr>
      <t>1</t>
    </r>
  </si>
  <si>
    <t>办公费</t>
  </si>
  <si>
    <t>印刷费</t>
  </si>
  <si>
    <t>水费</t>
  </si>
  <si>
    <t>电费</t>
  </si>
  <si>
    <t>邮电费</t>
  </si>
  <si>
    <t>取暖费</t>
  </si>
  <si>
    <t>差旅费</t>
  </si>
  <si>
    <t>因公出国（境）费用</t>
  </si>
  <si>
    <t>维修(护)费</t>
  </si>
  <si>
    <t>会议费</t>
  </si>
  <si>
    <t>培训费</t>
  </si>
  <si>
    <t>工会经费</t>
  </si>
  <si>
    <t>福利费</t>
  </si>
  <si>
    <t>电梯运行维护费</t>
  </si>
  <si>
    <t>车辆运行维护费</t>
  </si>
  <si>
    <t>其他商品和服务支出</t>
  </si>
  <si>
    <r>
      <t>02</t>
    </r>
  </si>
  <si>
    <r>
      <t>03</t>
    </r>
  </si>
  <si>
    <r>
      <t>04</t>
    </r>
  </si>
  <si>
    <r>
      <t>05</t>
    </r>
  </si>
  <si>
    <r>
      <t>06</t>
    </r>
  </si>
  <si>
    <r>
      <t>07</t>
    </r>
  </si>
  <si>
    <r>
      <t>08</t>
    </r>
  </si>
  <si>
    <r>
      <t>09</t>
    </r>
  </si>
  <si>
    <r>
      <t>10</t>
    </r>
  </si>
  <si>
    <r>
      <t>11</t>
    </r>
  </si>
  <si>
    <r>
      <t>12</t>
    </r>
  </si>
  <si>
    <r>
      <t>13</t>
    </r>
  </si>
  <si>
    <r>
      <t>14</t>
    </r>
  </si>
  <si>
    <r>
      <t>16</t>
    </r>
  </si>
  <si>
    <t>01</t>
  </si>
  <si>
    <t>31</t>
  </si>
  <si>
    <t>99</t>
  </si>
  <si>
    <t>02</t>
  </si>
  <si>
    <t>28</t>
  </si>
  <si>
    <t>29</t>
  </si>
  <si>
    <t>17</t>
  </si>
  <si>
    <t>16</t>
  </si>
  <si>
    <t>15</t>
  </si>
  <si>
    <t>13</t>
  </si>
  <si>
    <t>12</t>
  </si>
  <si>
    <t>11</t>
  </si>
  <si>
    <t>07</t>
  </si>
  <si>
    <t>06</t>
  </si>
  <si>
    <t>05</t>
  </si>
  <si>
    <t>502</t>
  </si>
  <si>
    <t>503</t>
  </si>
  <si>
    <t>对个人和家庭补助支出</t>
  </si>
  <si>
    <r>
      <t>9</t>
    </r>
    <r>
      <rPr>
        <sz val="10.5"/>
        <color indexed="8"/>
        <rFont val="宋体"/>
        <family val="0"/>
      </rPr>
      <t>9</t>
    </r>
  </si>
  <si>
    <t>休假探亲费</t>
  </si>
  <si>
    <t>其他对个人和家庭补助支出</t>
  </si>
  <si>
    <t>七、文化体育与传媒支出</t>
  </si>
  <si>
    <t>八、社会保障和就业支出</t>
  </si>
  <si>
    <t>二十二、其他支出</t>
  </si>
  <si>
    <t>教育支出</t>
  </si>
  <si>
    <t>普通教育</t>
  </si>
  <si>
    <t>其他普通教育支出</t>
  </si>
  <si>
    <r>
      <t>2</t>
    </r>
    <r>
      <rPr>
        <sz val="11"/>
        <color indexed="8"/>
        <rFont val="宋体"/>
        <family val="0"/>
      </rPr>
      <t>08</t>
    </r>
  </si>
  <si>
    <t>207</t>
  </si>
  <si>
    <t>2050101</t>
  </si>
  <si>
    <t xml:space="preserve">    行政运行（教育管理事务）</t>
  </si>
  <si>
    <t>2070305</t>
  </si>
  <si>
    <t>2070308</t>
  </si>
  <si>
    <t xml:space="preserve">   体育竞赛</t>
  </si>
  <si>
    <t xml:space="preserve">   群众体育</t>
  </si>
  <si>
    <t>205</t>
  </si>
  <si>
    <r>
      <t>20</t>
    </r>
    <r>
      <rPr>
        <sz val="11"/>
        <color indexed="8"/>
        <rFont val="宋体"/>
        <family val="0"/>
      </rPr>
      <t>501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</si>
</sst>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0.5"/>
      <color rgb="FF000000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5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right" vertical="center"/>
    </xf>
    <xf numFmtId="0" fontId="50" fillId="0" borderId="10" xfId="0" applyFont="1" applyBorder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49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53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177" fontId="49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77" fontId="55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38" fillId="0" borderId="10" xfId="0" applyNumberFormat="1" applyFont="1" applyBorder="1" applyAlignment="1">
      <alignment vertical="center"/>
    </xf>
    <xf numFmtId="49" fontId="55" fillId="0" borderId="10" xfId="0" applyNumberFormat="1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176" fontId="55" fillId="0" borderId="10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vertical="center" wrapText="1"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Font="1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Alignment="1">
      <alignment vertical="center"/>
    </xf>
    <xf numFmtId="4" fontId="55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/>
    </xf>
    <xf numFmtId="177" fontId="50" fillId="0" borderId="10" xfId="0" applyNumberFormat="1" applyFont="1" applyBorder="1" applyAlignment="1">
      <alignment horizontal="left" vertical="center"/>
    </xf>
    <xf numFmtId="177" fontId="0" fillId="0" borderId="10" xfId="0" applyNumberFormat="1" applyBorder="1" applyAlignment="1">
      <alignment vertical="center"/>
    </xf>
    <xf numFmtId="177" fontId="50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justify" vertical="center" wrapText="1"/>
    </xf>
    <xf numFmtId="0" fontId="50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177" fontId="56" fillId="0" borderId="10" xfId="0" applyNumberFormat="1" applyFont="1" applyBorder="1" applyAlignment="1">
      <alignment horizontal="left" vertical="center"/>
    </xf>
    <xf numFmtId="177" fontId="56" fillId="0" borderId="10" xfId="0" applyNumberFormat="1" applyFont="1" applyBorder="1" applyAlignment="1">
      <alignment horizontal="center" vertical="center"/>
    </xf>
    <xf numFmtId="177" fontId="50" fillId="0" borderId="10" xfId="0" applyNumberFormat="1" applyFont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49" fontId="38" fillId="0" borderId="13" xfId="0" applyNumberFormat="1" applyFont="1" applyFill="1" applyBorder="1" applyAlignment="1" applyProtection="1">
      <alignment horizontal="left" vertical="center" wrapText="1"/>
      <protection/>
    </xf>
    <xf numFmtId="0" fontId="55" fillId="0" borderId="15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right" vertical="center"/>
    </xf>
    <xf numFmtId="0" fontId="57" fillId="0" borderId="11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5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48" fillId="0" borderId="0" xfId="0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5" fillId="0" borderId="19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left" vertical="center" wrapText="1"/>
    </xf>
    <xf numFmtId="176" fontId="49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 wrapText="1"/>
    </xf>
    <xf numFmtId="49" fontId="49" fillId="0" borderId="19" xfId="0" applyNumberFormat="1" applyFont="1" applyBorder="1" applyAlignment="1">
      <alignment horizontal="center" vertical="center" wrapText="1"/>
    </xf>
    <xf numFmtId="49" fontId="49" fillId="0" borderId="21" xfId="0" applyNumberFormat="1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176" fontId="2" fillId="0" borderId="21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" fontId="0" fillId="0" borderId="19" xfId="0" applyNumberFormat="1" applyFont="1" applyFill="1" applyBorder="1" applyAlignment="1" applyProtection="1">
      <alignment horizontal="center" vertical="center"/>
      <protection/>
    </xf>
    <xf numFmtId="4" fontId="0" fillId="0" borderId="21" xfId="0" applyNumberFormat="1" applyFont="1" applyFill="1" applyBorder="1" applyAlignment="1" applyProtection="1">
      <alignment horizontal="center" vertical="center"/>
      <protection/>
    </xf>
    <xf numFmtId="0" fontId="53" fillId="0" borderId="0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3" fillId="0" borderId="12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:F15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80" t="s">
        <v>0</v>
      </c>
      <c r="B1" s="80"/>
      <c r="C1" s="80"/>
      <c r="D1" s="80"/>
      <c r="E1" s="80"/>
      <c r="F1" s="80"/>
    </row>
    <row r="2" spans="1:6" ht="19.5" thickBot="1">
      <c r="A2" s="78" t="s">
        <v>64</v>
      </c>
      <c r="B2" s="79"/>
      <c r="C2" s="12"/>
      <c r="D2" s="12"/>
      <c r="E2" s="77" t="s">
        <v>63</v>
      </c>
      <c r="F2" s="77"/>
    </row>
    <row r="3" spans="1:6" ht="29.25" customHeight="1">
      <c r="A3" s="74" t="s">
        <v>1</v>
      </c>
      <c r="B3" s="75"/>
      <c r="C3" s="74" t="s">
        <v>2</v>
      </c>
      <c r="D3" s="76"/>
      <c r="E3" s="76"/>
      <c r="F3" s="75"/>
    </row>
    <row r="4" spans="1:6" ht="24.75" customHeight="1">
      <c r="A4" s="24" t="s">
        <v>3</v>
      </c>
      <c r="B4" s="24" t="s">
        <v>4</v>
      </c>
      <c r="C4" s="24" t="s">
        <v>3</v>
      </c>
      <c r="D4" s="24" t="s">
        <v>5</v>
      </c>
      <c r="E4" s="25" t="s">
        <v>6</v>
      </c>
      <c r="F4" s="25" t="s">
        <v>7</v>
      </c>
    </row>
    <row r="5" spans="1:6" ht="33.75" customHeight="1">
      <c r="A5" s="10" t="s">
        <v>8</v>
      </c>
      <c r="B5" s="9">
        <f>SUM(B6:B7)</f>
        <v>1671.17</v>
      </c>
      <c r="C5" s="9" t="s">
        <v>9</v>
      </c>
      <c r="D5" s="35">
        <f>SUM(E5:F5)</f>
        <v>2289.76</v>
      </c>
      <c r="E5" s="35">
        <f>SUM(E6:E13)</f>
        <v>1671.17</v>
      </c>
      <c r="F5" s="36">
        <f>SUM(F6:F13)</f>
        <v>618.59</v>
      </c>
    </row>
    <row r="6" spans="1:6" ht="33.75" customHeight="1">
      <c r="A6" s="14" t="s">
        <v>10</v>
      </c>
      <c r="B6" s="15">
        <v>1671.17</v>
      </c>
      <c r="C6" s="14" t="s">
        <v>127</v>
      </c>
      <c r="D6" s="36">
        <f aca="true" t="shared" si="0" ref="D6:D13">SUM(E6:F6)</f>
        <v>0</v>
      </c>
      <c r="E6" s="35"/>
      <c r="F6" s="35"/>
    </row>
    <row r="7" spans="1:6" ht="33.75" customHeight="1">
      <c r="A7" s="14" t="s">
        <v>11</v>
      </c>
      <c r="B7" s="15"/>
      <c r="C7" s="15" t="s">
        <v>125</v>
      </c>
      <c r="D7" s="36">
        <f t="shared" si="0"/>
        <v>0</v>
      </c>
      <c r="E7" s="35"/>
      <c r="F7" s="35"/>
    </row>
    <row r="8" spans="1:6" ht="33.75" customHeight="1">
      <c r="A8" s="14"/>
      <c r="B8" s="15"/>
      <c r="C8" s="14" t="s">
        <v>123</v>
      </c>
      <c r="D8" s="36">
        <f t="shared" si="0"/>
        <v>1491.99</v>
      </c>
      <c r="E8" s="35">
        <v>1359.21</v>
      </c>
      <c r="F8" s="35">
        <v>132.78</v>
      </c>
    </row>
    <row r="9" spans="1:6" ht="33.75" customHeight="1">
      <c r="A9" s="14" t="s">
        <v>12</v>
      </c>
      <c r="B9" s="15">
        <f>SUM(B10:B11)</f>
        <v>618.59</v>
      </c>
      <c r="C9" s="15" t="s">
        <v>125</v>
      </c>
      <c r="D9" s="36">
        <f t="shared" si="0"/>
        <v>0</v>
      </c>
      <c r="E9" s="35"/>
      <c r="F9" s="35"/>
    </row>
    <row r="10" spans="1:6" ht="33.75" customHeight="1">
      <c r="A10" s="14" t="s">
        <v>10</v>
      </c>
      <c r="B10" s="15">
        <v>132.78</v>
      </c>
      <c r="C10" s="14" t="s">
        <v>124</v>
      </c>
      <c r="D10" s="36">
        <f t="shared" si="0"/>
        <v>37</v>
      </c>
      <c r="E10" s="35">
        <v>37</v>
      </c>
      <c r="F10" s="35"/>
    </row>
    <row r="11" spans="1:6" ht="33.75" customHeight="1">
      <c r="A11" s="14" t="s">
        <v>11</v>
      </c>
      <c r="B11" s="15">
        <f>618.59-B10</f>
        <v>485.81000000000006</v>
      </c>
      <c r="C11" s="14" t="s">
        <v>126</v>
      </c>
      <c r="D11" s="36">
        <f t="shared" si="0"/>
        <v>274.96</v>
      </c>
      <c r="E11" s="35">
        <v>274.96</v>
      </c>
      <c r="F11" s="35"/>
    </row>
    <row r="12" spans="1:6" ht="33.75" customHeight="1">
      <c r="A12" s="15"/>
      <c r="B12" s="15"/>
      <c r="C12" s="14" t="s">
        <v>128</v>
      </c>
      <c r="D12" s="36">
        <f t="shared" si="0"/>
        <v>485.81</v>
      </c>
      <c r="E12" s="35"/>
      <c r="F12" s="35">
        <v>485.81</v>
      </c>
    </row>
    <row r="13" spans="1:6" ht="33.75" customHeight="1">
      <c r="A13" s="15"/>
      <c r="B13" s="15"/>
      <c r="C13" s="14" t="s">
        <v>129</v>
      </c>
      <c r="D13" s="36">
        <f t="shared" si="0"/>
        <v>0</v>
      </c>
      <c r="E13" s="35"/>
      <c r="F13" s="35"/>
    </row>
    <row r="14" spans="1:6" ht="33.75" customHeight="1">
      <c r="A14" s="15"/>
      <c r="B14" s="15"/>
      <c r="C14" s="15"/>
      <c r="D14" s="35"/>
      <c r="E14" s="35"/>
      <c r="F14" s="35"/>
    </row>
    <row r="15" spans="1:6" ht="33.75" customHeight="1">
      <c r="A15" s="15" t="s">
        <v>13</v>
      </c>
      <c r="B15" s="15">
        <f>SUM(B9,B5)</f>
        <v>2289.76</v>
      </c>
      <c r="C15" s="15" t="s">
        <v>14</v>
      </c>
      <c r="D15" s="35">
        <f>SUM(D6:D14)</f>
        <v>2289.76</v>
      </c>
      <c r="E15" s="35">
        <f>SUM(E6:E14)</f>
        <v>1671.17</v>
      </c>
      <c r="F15" s="35">
        <f>SUM(F6:F14)</f>
        <v>618.59</v>
      </c>
    </row>
    <row r="16" ht="24">
      <c r="A16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7">
      <selection activeCell="D12" sqref="D12"/>
    </sheetView>
  </sheetViews>
  <sheetFormatPr defaultColWidth="9.140625" defaultRowHeight="15"/>
  <cols>
    <col min="1" max="1" width="12.421875" style="0" customWidth="1"/>
    <col min="2" max="2" width="14.71093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8.140625" style="0" customWidth="1"/>
  </cols>
  <sheetData>
    <row r="1" spans="1:6" ht="36" customHeight="1">
      <c r="A1" s="86" t="s">
        <v>23</v>
      </c>
      <c r="B1" s="86"/>
      <c r="C1" s="86"/>
      <c r="D1" s="86"/>
      <c r="E1" s="86"/>
      <c r="F1" s="86"/>
    </row>
    <row r="2" spans="1:6" ht="16.5" customHeight="1">
      <c r="A2" s="82" t="s">
        <v>65</v>
      </c>
      <c r="B2" s="83"/>
      <c r="C2" s="83"/>
      <c r="D2" s="83"/>
      <c r="E2" s="83"/>
      <c r="F2" s="83"/>
    </row>
    <row r="3" spans="1:6" ht="45" customHeight="1">
      <c r="A3" s="81" t="s">
        <v>15</v>
      </c>
      <c r="B3" s="81"/>
      <c r="C3" s="81" t="s">
        <v>131</v>
      </c>
      <c r="D3" s="81"/>
      <c r="E3" s="81"/>
      <c r="F3" s="81" t="s">
        <v>16</v>
      </c>
    </row>
    <row r="4" spans="1:6" ht="45" customHeight="1">
      <c r="A4" s="9" t="s">
        <v>17</v>
      </c>
      <c r="B4" s="9" t="s">
        <v>18</v>
      </c>
      <c r="C4" s="9" t="s">
        <v>19</v>
      </c>
      <c r="D4" s="9" t="s">
        <v>20</v>
      </c>
      <c r="E4" s="9" t="s">
        <v>21</v>
      </c>
      <c r="F4" s="81"/>
    </row>
    <row r="5" spans="1:6" ht="45" customHeight="1">
      <c r="A5" s="38">
        <v>205</v>
      </c>
      <c r="B5" s="38" t="s">
        <v>130</v>
      </c>
      <c r="C5" s="39">
        <f aca="true" t="shared" si="0" ref="C5:C17">SUM(D5:E5)</f>
        <v>1359.21</v>
      </c>
      <c r="D5" s="39">
        <f>D6</f>
        <v>1154.01</v>
      </c>
      <c r="E5" s="39">
        <f>E6</f>
        <v>205.2</v>
      </c>
      <c r="F5" s="37"/>
    </row>
    <row r="6" spans="1:6" ht="45" customHeight="1">
      <c r="A6" s="9">
        <v>20501</v>
      </c>
      <c r="B6" s="40" t="s">
        <v>149</v>
      </c>
      <c r="C6" s="37">
        <f t="shared" si="0"/>
        <v>1359.21</v>
      </c>
      <c r="D6" s="37">
        <f>SUM(D7)</f>
        <v>1154.01</v>
      </c>
      <c r="E6" s="37">
        <f>SUM(E7)</f>
        <v>205.2</v>
      </c>
      <c r="F6" s="37"/>
    </row>
    <row r="7" spans="1:6" ht="45" customHeight="1">
      <c r="A7" s="9">
        <v>2010101</v>
      </c>
      <c r="B7" s="9" t="s">
        <v>22</v>
      </c>
      <c r="C7" s="37">
        <f t="shared" si="0"/>
        <v>1359.21</v>
      </c>
      <c r="D7" s="37">
        <v>1154.01</v>
      </c>
      <c r="E7" s="37">
        <v>205.2</v>
      </c>
      <c r="F7" s="37"/>
    </row>
    <row r="8" spans="1:6" ht="45" customHeight="1">
      <c r="A8" s="38">
        <v>207</v>
      </c>
      <c r="B8" s="38" t="s">
        <v>133</v>
      </c>
      <c r="C8" s="39">
        <f>C9</f>
        <v>37</v>
      </c>
      <c r="D8" s="39">
        <f>D9</f>
        <v>0</v>
      </c>
      <c r="E8" s="39">
        <f>E9</f>
        <v>37</v>
      </c>
      <c r="F8" s="37"/>
    </row>
    <row r="9" spans="1:6" ht="45" customHeight="1">
      <c r="A9" s="9">
        <v>20703</v>
      </c>
      <c r="B9" s="9" t="s">
        <v>132</v>
      </c>
      <c r="C9" s="37">
        <f>SUM(C10:C11)</f>
        <v>37</v>
      </c>
      <c r="D9" s="37">
        <f>SUM(D10:D11)</f>
        <v>0</v>
      </c>
      <c r="E9" s="37">
        <f>SUM(E10:E11)</f>
        <v>37</v>
      </c>
      <c r="F9" s="37"/>
    </row>
    <row r="10" spans="1:6" ht="45" customHeight="1">
      <c r="A10" s="9">
        <v>2070305</v>
      </c>
      <c r="B10" s="9" t="s">
        <v>134</v>
      </c>
      <c r="C10" s="37">
        <f t="shared" si="0"/>
        <v>10</v>
      </c>
      <c r="D10" s="37"/>
      <c r="E10" s="37">
        <v>10</v>
      </c>
      <c r="F10" s="37"/>
    </row>
    <row r="11" spans="1:6" ht="45" customHeight="1">
      <c r="A11" s="33">
        <v>2070308</v>
      </c>
      <c r="B11" s="33" t="s">
        <v>135</v>
      </c>
      <c r="C11" s="37">
        <f t="shared" si="0"/>
        <v>27</v>
      </c>
      <c r="D11" s="37"/>
      <c r="E11" s="37">
        <v>27</v>
      </c>
      <c r="F11" s="37"/>
    </row>
    <row r="12" spans="1:6" ht="45" customHeight="1">
      <c r="A12" s="38">
        <v>208</v>
      </c>
      <c r="B12" s="38" t="s">
        <v>137</v>
      </c>
      <c r="C12" s="39">
        <f>SUM(C13:C17)</f>
        <v>274.96</v>
      </c>
      <c r="D12" s="39">
        <f>SUM(D13:D17)</f>
        <v>274.96</v>
      </c>
      <c r="E12" s="39"/>
      <c r="F12" s="39"/>
    </row>
    <row r="13" spans="1:6" ht="45" customHeight="1">
      <c r="A13" s="33">
        <v>2080505</v>
      </c>
      <c r="B13" s="40" t="s">
        <v>139</v>
      </c>
      <c r="C13" s="37">
        <f t="shared" si="0"/>
        <v>255.37</v>
      </c>
      <c r="D13" s="37">
        <v>255.37</v>
      </c>
      <c r="E13" s="37"/>
      <c r="F13" s="37"/>
    </row>
    <row r="14" spans="1:6" ht="45" customHeight="1">
      <c r="A14" s="33">
        <v>2082701</v>
      </c>
      <c r="B14" s="40" t="s">
        <v>141</v>
      </c>
      <c r="C14" s="37">
        <f t="shared" si="0"/>
        <v>1.95</v>
      </c>
      <c r="D14" s="37">
        <v>1.95</v>
      </c>
      <c r="E14" s="37"/>
      <c r="F14" s="37"/>
    </row>
    <row r="15" spans="1:6" ht="45" customHeight="1">
      <c r="A15" s="33">
        <v>2082702</v>
      </c>
      <c r="B15" s="40" t="s">
        <v>143</v>
      </c>
      <c r="C15" s="37">
        <f t="shared" si="0"/>
        <v>1.86</v>
      </c>
      <c r="D15" s="37">
        <v>1.86</v>
      </c>
      <c r="E15" s="37"/>
      <c r="F15" s="37"/>
    </row>
    <row r="16" spans="1:6" ht="45" customHeight="1">
      <c r="A16" s="33">
        <v>2082703</v>
      </c>
      <c r="B16" s="40" t="s">
        <v>145</v>
      </c>
      <c r="C16" s="37">
        <f t="shared" si="0"/>
        <v>6.38</v>
      </c>
      <c r="D16" s="37">
        <v>6.38</v>
      </c>
      <c r="E16" s="37"/>
      <c r="F16" s="37"/>
    </row>
    <row r="17" spans="1:6" ht="45" customHeight="1">
      <c r="A17" s="33">
        <v>2082799</v>
      </c>
      <c r="B17" s="40" t="s">
        <v>147</v>
      </c>
      <c r="C17" s="37">
        <f t="shared" si="0"/>
        <v>9.4</v>
      </c>
      <c r="D17" s="37">
        <v>9.4</v>
      </c>
      <c r="E17" s="37"/>
      <c r="F17" s="37"/>
    </row>
    <row r="18" spans="1:6" ht="45" customHeight="1">
      <c r="A18" s="38" t="s">
        <v>5</v>
      </c>
      <c r="B18" s="38"/>
      <c r="C18" s="39">
        <f>C12+C8+C5</f>
        <v>1671.17</v>
      </c>
      <c r="D18" s="39">
        <f>D12+D8+D5</f>
        <v>1428.97</v>
      </c>
      <c r="E18" s="39">
        <f>E12+E8+E5</f>
        <v>242.2</v>
      </c>
      <c r="F18" s="37"/>
    </row>
    <row r="19" spans="1:6" ht="13.5">
      <c r="A19" s="84" t="s">
        <v>83</v>
      </c>
      <c r="B19" s="85"/>
      <c r="C19" s="85"/>
      <c r="D19" s="85"/>
      <c r="E19" s="85"/>
      <c r="F19" s="85"/>
    </row>
  </sheetData>
  <sheetProtection/>
  <mergeCells count="6">
    <mergeCell ref="A3:B3"/>
    <mergeCell ref="C3:E3"/>
    <mergeCell ref="F3:F4"/>
    <mergeCell ref="A2:F2"/>
    <mergeCell ref="A19:F19"/>
    <mergeCell ref="A1:F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A1" sqref="A1:J40"/>
    </sheetView>
  </sheetViews>
  <sheetFormatPr defaultColWidth="9.140625" defaultRowHeight="15"/>
  <cols>
    <col min="1" max="1" width="5.00390625" style="0" customWidth="1"/>
    <col min="2" max="2" width="6.00390625" style="0" customWidth="1"/>
    <col min="3" max="3" width="11.28125" style="0" customWidth="1"/>
    <col min="4" max="4" width="9.28125" style="0" customWidth="1"/>
    <col min="5" max="5" width="4.8515625" style="0" customWidth="1"/>
    <col min="6" max="6" width="4.7109375" style="0" customWidth="1"/>
    <col min="7" max="7" width="13.28125" style="0" customWidth="1"/>
    <col min="8" max="8" width="9.00390625" style="0" customWidth="1"/>
    <col min="9" max="9" width="8.00390625" style="0" customWidth="1"/>
    <col min="10" max="10" width="7.8515625" style="0" customWidth="1"/>
  </cols>
  <sheetData>
    <row r="1" spans="1:10" ht="25.5">
      <c r="A1" s="89" t="s">
        <v>24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3.5">
      <c r="A2" s="92" t="s">
        <v>84</v>
      </c>
      <c r="B2" s="92"/>
      <c r="C2" s="92"/>
      <c r="D2" s="92"/>
      <c r="E2" s="92" t="s">
        <v>94</v>
      </c>
      <c r="F2" s="92"/>
      <c r="G2" s="92"/>
      <c r="H2" s="92"/>
      <c r="I2" s="92"/>
      <c r="J2" s="90" t="s">
        <v>16</v>
      </c>
    </row>
    <row r="3" spans="1:10" ht="13.5">
      <c r="A3" s="92" t="s">
        <v>17</v>
      </c>
      <c r="B3" s="92"/>
      <c r="C3" s="92" t="s">
        <v>97</v>
      </c>
      <c r="D3" s="92" t="s">
        <v>95</v>
      </c>
      <c r="E3" s="92" t="s">
        <v>96</v>
      </c>
      <c r="F3" s="92"/>
      <c r="G3" s="92" t="s">
        <v>97</v>
      </c>
      <c r="H3" s="90" t="s">
        <v>105</v>
      </c>
      <c r="I3" s="92" t="s">
        <v>106</v>
      </c>
      <c r="J3" s="96"/>
    </row>
    <row r="4" spans="1:10" ht="13.5">
      <c r="A4" s="29" t="s">
        <v>85</v>
      </c>
      <c r="B4" s="30" t="s">
        <v>86</v>
      </c>
      <c r="C4" s="92"/>
      <c r="D4" s="92"/>
      <c r="E4" s="30" t="s">
        <v>85</v>
      </c>
      <c r="F4" s="30" t="s">
        <v>86</v>
      </c>
      <c r="G4" s="92"/>
      <c r="H4" s="91"/>
      <c r="I4" s="92"/>
      <c r="J4" s="91"/>
    </row>
    <row r="5" spans="1:10" ht="25.5">
      <c r="A5" s="41">
        <v>501</v>
      </c>
      <c r="B5" s="42"/>
      <c r="C5" s="38" t="s">
        <v>87</v>
      </c>
      <c r="D5" s="38">
        <f>SUM(D6:D18)</f>
        <v>1295.75</v>
      </c>
      <c r="E5" s="43">
        <v>301</v>
      </c>
      <c r="F5" s="38"/>
      <c r="G5" s="38" t="s">
        <v>98</v>
      </c>
      <c r="H5" s="44">
        <f>SUM(H6:H18)</f>
        <v>1295.7500000000002</v>
      </c>
      <c r="I5" s="44">
        <f>SUM(I6:I18)</f>
        <v>0</v>
      </c>
      <c r="J5" s="21"/>
    </row>
    <row r="6" spans="1:10" ht="13.5">
      <c r="A6" s="95"/>
      <c r="B6" s="93" t="s">
        <v>88</v>
      </c>
      <c r="C6" s="81" t="s">
        <v>91</v>
      </c>
      <c r="D6" s="94">
        <f>SUM(H6:I8)</f>
        <v>996.31</v>
      </c>
      <c r="E6" s="81"/>
      <c r="F6" s="27" t="s">
        <v>88</v>
      </c>
      <c r="G6" s="26" t="s">
        <v>99</v>
      </c>
      <c r="H6" s="35">
        <v>259.99</v>
      </c>
      <c r="I6" s="21"/>
      <c r="J6" s="21"/>
    </row>
    <row r="7" spans="1:10" ht="13.5">
      <c r="A7" s="95"/>
      <c r="B7" s="93"/>
      <c r="C7" s="81"/>
      <c r="D7" s="81"/>
      <c r="E7" s="81"/>
      <c r="F7" s="27" t="s">
        <v>89</v>
      </c>
      <c r="G7" s="26" t="s">
        <v>100</v>
      </c>
      <c r="H7" s="35">
        <v>660.79</v>
      </c>
      <c r="I7" s="21"/>
      <c r="J7" s="21"/>
    </row>
    <row r="8" spans="1:10" ht="13.5">
      <c r="A8" s="95"/>
      <c r="B8" s="93"/>
      <c r="C8" s="81"/>
      <c r="D8" s="81"/>
      <c r="E8" s="81"/>
      <c r="F8" s="27" t="s">
        <v>90</v>
      </c>
      <c r="G8" s="26" t="s">
        <v>101</v>
      </c>
      <c r="H8" s="35">
        <v>75.53</v>
      </c>
      <c r="I8" s="21"/>
      <c r="J8" s="21"/>
    </row>
    <row r="9" spans="1:10" ht="25.5">
      <c r="A9" s="87"/>
      <c r="B9" s="93" t="s">
        <v>89</v>
      </c>
      <c r="C9" s="81" t="s">
        <v>92</v>
      </c>
      <c r="D9" s="94">
        <f>SUM(H9:H15)</f>
        <v>274.96</v>
      </c>
      <c r="E9" s="81"/>
      <c r="F9" s="27" t="s">
        <v>102</v>
      </c>
      <c r="G9" s="26" t="s">
        <v>103</v>
      </c>
      <c r="H9" s="35">
        <v>182.41</v>
      </c>
      <c r="I9" s="21"/>
      <c r="J9" s="21"/>
    </row>
    <row r="10" spans="1:10" ht="25.5">
      <c r="A10" s="88"/>
      <c r="B10" s="93"/>
      <c r="C10" s="81"/>
      <c r="D10" s="81"/>
      <c r="E10" s="81"/>
      <c r="F10" s="32" t="s">
        <v>112</v>
      </c>
      <c r="G10" s="31" t="s">
        <v>108</v>
      </c>
      <c r="H10" s="35">
        <v>1.95</v>
      </c>
      <c r="I10" s="31"/>
      <c r="J10" s="31"/>
    </row>
    <row r="11" spans="1:10" ht="25.5">
      <c r="A11" s="88"/>
      <c r="B11" s="93"/>
      <c r="C11" s="81"/>
      <c r="D11" s="81"/>
      <c r="E11" s="81"/>
      <c r="F11" s="32" t="s">
        <v>113</v>
      </c>
      <c r="G11" s="31" t="s">
        <v>109</v>
      </c>
      <c r="H11" s="35">
        <v>1.86</v>
      </c>
      <c r="I11" s="31"/>
      <c r="J11" s="31"/>
    </row>
    <row r="12" spans="1:10" ht="25.5">
      <c r="A12" s="88"/>
      <c r="B12" s="93"/>
      <c r="C12" s="81"/>
      <c r="D12" s="81"/>
      <c r="E12" s="81"/>
      <c r="F12" s="32" t="s">
        <v>114</v>
      </c>
      <c r="G12" s="31" t="s">
        <v>110</v>
      </c>
      <c r="H12" s="35">
        <v>6.38</v>
      </c>
      <c r="I12" s="31"/>
      <c r="J12" s="31"/>
    </row>
    <row r="13" spans="1:10" ht="25.5">
      <c r="A13" s="88"/>
      <c r="B13" s="93"/>
      <c r="C13" s="81"/>
      <c r="D13" s="81"/>
      <c r="E13" s="81"/>
      <c r="F13" s="32" t="s">
        <v>115</v>
      </c>
      <c r="G13" s="31" t="s">
        <v>111</v>
      </c>
      <c r="H13" s="35">
        <v>72.96</v>
      </c>
      <c r="I13" s="31"/>
      <c r="J13" s="31"/>
    </row>
    <row r="14" spans="1:10" ht="38.25">
      <c r="A14" s="88"/>
      <c r="B14" s="93"/>
      <c r="C14" s="81"/>
      <c r="D14" s="81"/>
      <c r="E14" s="81"/>
      <c r="F14" s="32" t="s">
        <v>116</v>
      </c>
      <c r="G14" s="31" t="s">
        <v>117</v>
      </c>
      <c r="H14" s="35">
        <v>9.4</v>
      </c>
      <c r="I14" s="31"/>
      <c r="J14" s="31"/>
    </row>
    <row r="15" spans="1:10" ht="13.5">
      <c r="A15" s="88"/>
      <c r="B15" s="93"/>
      <c r="C15" s="81"/>
      <c r="D15" s="81"/>
      <c r="E15" s="81"/>
      <c r="F15" s="32" t="s">
        <v>118</v>
      </c>
      <c r="G15" s="26" t="s">
        <v>104</v>
      </c>
      <c r="H15" s="35">
        <v>0</v>
      </c>
      <c r="I15" s="21"/>
      <c r="J15" s="21"/>
    </row>
    <row r="16" spans="1:10" ht="13.5">
      <c r="A16" s="28"/>
      <c r="B16" s="27" t="s">
        <v>90</v>
      </c>
      <c r="C16" s="26" t="s">
        <v>93</v>
      </c>
      <c r="D16" s="35">
        <f>SUM(H16)</f>
        <v>0</v>
      </c>
      <c r="E16" s="26"/>
      <c r="F16" s="27">
        <v>13</v>
      </c>
      <c r="G16" s="26" t="s">
        <v>93</v>
      </c>
      <c r="H16" s="35">
        <v>0</v>
      </c>
      <c r="I16" s="21"/>
      <c r="J16" s="21"/>
    </row>
    <row r="17" spans="1:10" ht="13.5">
      <c r="A17" s="28"/>
      <c r="B17" s="32" t="s">
        <v>119</v>
      </c>
      <c r="C17" s="31" t="s">
        <v>120</v>
      </c>
      <c r="D17" s="35">
        <f>SUM(H17)</f>
        <v>22.68</v>
      </c>
      <c r="E17" s="31"/>
      <c r="F17" s="32" t="s">
        <v>107</v>
      </c>
      <c r="G17" s="31" t="s">
        <v>120</v>
      </c>
      <c r="H17" s="35">
        <v>22.68</v>
      </c>
      <c r="I17" s="31"/>
      <c r="J17" s="31"/>
    </row>
    <row r="18" spans="1:10" ht="25.5">
      <c r="A18" s="28"/>
      <c r="B18" s="32" t="s">
        <v>121</v>
      </c>
      <c r="C18" s="31" t="s">
        <v>122</v>
      </c>
      <c r="D18" s="35">
        <f>SUM(H18)</f>
        <v>1.8</v>
      </c>
      <c r="E18" s="31"/>
      <c r="F18" s="32" t="s">
        <v>121</v>
      </c>
      <c r="G18" s="31" t="s">
        <v>122</v>
      </c>
      <c r="H18" s="35">
        <v>1.8</v>
      </c>
      <c r="I18" s="31"/>
      <c r="J18" s="31"/>
    </row>
    <row r="19" spans="1:10" s="59" customFormat="1" ht="25.5">
      <c r="A19" s="41" t="s">
        <v>197</v>
      </c>
      <c r="B19" s="42"/>
      <c r="C19" s="38" t="s">
        <v>150</v>
      </c>
      <c r="D19" s="60">
        <f>SUM(D20:D36)</f>
        <v>92.99</v>
      </c>
      <c r="E19" s="38">
        <v>302</v>
      </c>
      <c r="F19" s="42"/>
      <c r="G19" s="38" t="s">
        <v>150</v>
      </c>
      <c r="H19" s="60">
        <f>SUM(H20:H36)</f>
        <v>0</v>
      </c>
      <c r="I19" s="60">
        <f>SUM(I20:I36)</f>
        <v>92.99</v>
      </c>
      <c r="J19" s="38"/>
    </row>
    <row r="20" spans="1:10" ht="13.5">
      <c r="A20" s="28"/>
      <c r="B20" s="55" t="s">
        <v>151</v>
      </c>
      <c r="C20" s="40" t="s">
        <v>152</v>
      </c>
      <c r="D20" s="56">
        <v>2.35</v>
      </c>
      <c r="E20" s="31"/>
      <c r="F20" s="55" t="s">
        <v>182</v>
      </c>
      <c r="G20" s="40" t="s">
        <v>152</v>
      </c>
      <c r="H20" s="56"/>
      <c r="I20" s="36">
        <v>2.35</v>
      </c>
      <c r="J20" s="31"/>
    </row>
    <row r="21" spans="1:10" ht="13.5">
      <c r="A21" s="28"/>
      <c r="B21" s="55" t="s">
        <v>168</v>
      </c>
      <c r="C21" s="45" t="s">
        <v>153</v>
      </c>
      <c r="D21" s="56">
        <v>1.11</v>
      </c>
      <c r="E21" s="33"/>
      <c r="F21" s="55" t="s">
        <v>89</v>
      </c>
      <c r="G21" s="45" t="s">
        <v>153</v>
      </c>
      <c r="H21" s="56"/>
      <c r="I21" s="36">
        <v>1.11</v>
      </c>
      <c r="J21" s="33"/>
    </row>
    <row r="22" spans="1:10" ht="13.5">
      <c r="A22" s="28"/>
      <c r="B22" s="55" t="s">
        <v>169</v>
      </c>
      <c r="C22" s="51" t="s">
        <v>154</v>
      </c>
      <c r="D22" s="56">
        <v>4.57</v>
      </c>
      <c r="E22" s="33"/>
      <c r="F22" s="55" t="s">
        <v>196</v>
      </c>
      <c r="G22" s="51" t="s">
        <v>154</v>
      </c>
      <c r="H22" s="56"/>
      <c r="I22" s="36">
        <v>4.57</v>
      </c>
      <c r="J22" s="33"/>
    </row>
    <row r="23" spans="1:10" ht="13.5">
      <c r="A23" s="28"/>
      <c r="B23" s="55" t="s">
        <v>170</v>
      </c>
      <c r="C23" s="51" t="s">
        <v>155</v>
      </c>
      <c r="D23" s="56">
        <v>0</v>
      </c>
      <c r="E23" s="33"/>
      <c r="F23" s="55" t="s">
        <v>195</v>
      </c>
      <c r="G23" s="51" t="s">
        <v>155</v>
      </c>
      <c r="H23" s="56"/>
      <c r="I23" s="36">
        <v>0</v>
      </c>
      <c r="J23" s="33"/>
    </row>
    <row r="24" spans="1:10" ht="13.5">
      <c r="A24" s="28"/>
      <c r="B24" s="55" t="s">
        <v>171</v>
      </c>
      <c r="C24" s="52" t="s">
        <v>156</v>
      </c>
      <c r="D24" s="56">
        <v>5.02</v>
      </c>
      <c r="E24" s="33"/>
      <c r="F24" s="55" t="s">
        <v>194</v>
      </c>
      <c r="G24" s="52" t="s">
        <v>156</v>
      </c>
      <c r="H24" s="56"/>
      <c r="I24" s="36">
        <v>5.02</v>
      </c>
      <c r="J24" s="33"/>
    </row>
    <row r="25" spans="1:10" ht="13.5">
      <c r="A25" s="28"/>
      <c r="B25" s="55" t="s">
        <v>172</v>
      </c>
      <c r="C25" s="46" t="s">
        <v>157</v>
      </c>
      <c r="D25" s="56">
        <v>1.32</v>
      </c>
      <c r="E25" s="33"/>
      <c r="F25" s="55" t="s">
        <v>102</v>
      </c>
      <c r="G25" s="46" t="s">
        <v>157</v>
      </c>
      <c r="H25" s="56"/>
      <c r="I25" s="36">
        <v>1.32</v>
      </c>
      <c r="J25" s="33"/>
    </row>
    <row r="26" spans="1:10" ht="13.5">
      <c r="A26" s="28"/>
      <c r="B26" s="55" t="s">
        <v>173</v>
      </c>
      <c r="C26" s="46" t="s">
        <v>158</v>
      </c>
      <c r="D26" s="56">
        <v>23.85</v>
      </c>
      <c r="E26" s="33"/>
      <c r="F26" s="55" t="s">
        <v>193</v>
      </c>
      <c r="G26" s="46" t="s">
        <v>158</v>
      </c>
      <c r="H26" s="56"/>
      <c r="I26" s="36">
        <v>23.85</v>
      </c>
      <c r="J26" s="33"/>
    </row>
    <row r="27" spans="1:10" ht="27">
      <c r="A27" s="28"/>
      <c r="B27" s="55" t="s">
        <v>174</v>
      </c>
      <c r="C27" s="53" t="s">
        <v>159</v>
      </c>
      <c r="D27" s="56">
        <v>0</v>
      </c>
      <c r="E27" s="33"/>
      <c r="F27" s="55" t="s">
        <v>192</v>
      </c>
      <c r="G27" s="53" t="s">
        <v>159</v>
      </c>
      <c r="H27" s="56"/>
      <c r="I27" s="36">
        <v>0</v>
      </c>
      <c r="J27" s="33"/>
    </row>
    <row r="28" spans="1:10" ht="13.5">
      <c r="A28" s="28"/>
      <c r="B28" s="55" t="s">
        <v>175</v>
      </c>
      <c r="C28" s="47" t="s">
        <v>160</v>
      </c>
      <c r="D28" s="56">
        <v>0.56</v>
      </c>
      <c r="E28" s="33"/>
      <c r="F28" s="55" t="s">
        <v>191</v>
      </c>
      <c r="G28" s="47" t="s">
        <v>160</v>
      </c>
      <c r="H28" s="56"/>
      <c r="I28" s="36">
        <v>0.56</v>
      </c>
      <c r="J28" s="33"/>
    </row>
    <row r="29" spans="1:10" ht="13.5">
      <c r="A29" s="28"/>
      <c r="B29" s="55" t="s">
        <v>176</v>
      </c>
      <c r="C29" s="54" t="s">
        <v>161</v>
      </c>
      <c r="D29" s="56">
        <v>0</v>
      </c>
      <c r="E29" s="33"/>
      <c r="F29" s="55" t="s">
        <v>190</v>
      </c>
      <c r="G29" s="54" t="s">
        <v>161</v>
      </c>
      <c r="H29" s="56"/>
      <c r="I29" s="36">
        <v>0</v>
      </c>
      <c r="J29" s="33"/>
    </row>
    <row r="30" spans="1:10" ht="13.5">
      <c r="A30" s="28"/>
      <c r="B30" s="55" t="s">
        <v>177</v>
      </c>
      <c r="C30" s="46" t="s">
        <v>162</v>
      </c>
      <c r="D30" s="56">
        <v>0</v>
      </c>
      <c r="E30" s="33"/>
      <c r="F30" s="55" t="s">
        <v>189</v>
      </c>
      <c r="G30" s="46" t="s">
        <v>162</v>
      </c>
      <c r="H30" s="56"/>
      <c r="I30" s="36">
        <v>0</v>
      </c>
      <c r="J30" s="33"/>
    </row>
    <row r="31" spans="1:10" ht="13.5">
      <c r="A31" s="28"/>
      <c r="B31" s="55" t="s">
        <v>178</v>
      </c>
      <c r="C31" s="46" t="s">
        <v>27</v>
      </c>
      <c r="D31" s="56">
        <v>8.6</v>
      </c>
      <c r="E31" s="33"/>
      <c r="F31" s="55" t="s">
        <v>188</v>
      </c>
      <c r="G31" s="46" t="s">
        <v>27</v>
      </c>
      <c r="H31" s="56"/>
      <c r="I31" s="36">
        <v>8.6</v>
      </c>
      <c r="J31" s="33"/>
    </row>
    <row r="32" spans="1:10" ht="13.5">
      <c r="A32" s="28"/>
      <c r="B32" s="55" t="s">
        <v>179</v>
      </c>
      <c r="C32" s="46" t="s">
        <v>163</v>
      </c>
      <c r="D32" s="56">
        <v>19.93</v>
      </c>
      <c r="E32" s="33"/>
      <c r="F32" s="55" t="s">
        <v>186</v>
      </c>
      <c r="G32" s="46" t="s">
        <v>163</v>
      </c>
      <c r="H32" s="56"/>
      <c r="I32" s="36">
        <v>19.93</v>
      </c>
      <c r="J32" s="33"/>
    </row>
    <row r="33" spans="1:10" ht="13.5">
      <c r="A33" s="28"/>
      <c r="B33" s="55" t="s">
        <v>180</v>
      </c>
      <c r="C33" s="48" t="s">
        <v>164</v>
      </c>
      <c r="D33" s="57">
        <v>0.6</v>
      </c>
      <c r="E33" s="33"/>
      <c r="F33" s="55" t="s">
        <v>187</v>
      </c>
      <c r="G33" s="48" t="s">
        <v>164</v>
      </c>
      <c r="H33" s="57"/>
      <c r="I33" s="36">
        <v>0.6</v>
      </c>
      <c r="J33" s="33"/>
    </row>
    <row r="34" spans="1:10" ht="27">
      <c r="A34" s="28"/>
      <c r="B34" s="55" t="s">
        <v>181</v>
      </c>
      <c r="C34" s="49" t="s">
        <v>166</v>
      </c>
      <c r="D34" s="56">
        <v>20.8</v>
      </c>
      <c r="E34" s="33"/>
      <c r="F34" s="55" t="s">
        <v>183</v>
      </c>
      <c r="G34" s="49" t="s">
        <v>166</v>
      </c>
      <c r="H34" s="56"/>
      <c r="I34" s="36">
        <v>20.8</v>
      </c>
      <c r="J34" s="33"/>
    </row>
    <row r="35" spans="1:10" ht="22.5">
      <c r="A35" s="28"/>
      <c r="B35" s="97" t="s">
        <v>184</v>
      </c>
      <c r="C35" s="103" t="s">
        <v>167</v>
      </c>
      <c r="D35" s="105">
        <f>SUM(H35:I36)</f>
        <v>4.28</v>
      </c>
      <c r="E35" s="33"/>
      <c r="F35" s="55" t="s">
        <v>88</v>
      </c>
      <c r="G35" s="46" t="s">
        <v>167</v>
      </c>
      <c r="H35" s="58"/>
      <c r="I35" s="36">
        <v>0.28</v>
      </c>
      <c r="J35" s="33"/>
    </row>
    <row r="36" spans="1:10" ht="27">
      <c r="A36" s="28"/>
      <c r="B36" s="98"/>
      <c r="C36" s="104"/>
      <c r="D36" s="106"/>
      <c r="E36" s="33"/>
      <c r="F36" s="55" t="s">
        <v>185</v>
      </c>
      <c r="G36" s="48" t="s">
        <v>165</v>
      </c>
      <c r="H36" s="56"/>
      <c r="I36" s="36">
        <v>4</v>
      </c>
      <c r="J36" s="33"/>
    </row>
    <row r="37" spans="1:10" s="59" customFormat="1" ht="25.5">
      <c r="A37" s="41" t="s">
        <v>198</v>
      </c>
      <c r="B37" s="42"/>
      <c r="C37" s="38" t="s">
        <v>199</v>
      </c>
      <c r="D37" s="44">
        <f>SUM(D38:D38)</f>
        <v>40.23</v>
      </c>
      <c r="E37" s="38"/>
      <c r="F37" s="42"/>
      <c r="G37" s="38" t="s">
        <v>199</v>
      </c>
      <c r="H37" s="44">
        <f>SUM(H38:H39)</f>
        <v>40.230000000000004</v>
      </c>
      <c r="I37" s="44">
        <f>SUM(I38:I39)</f>
        <v>0</v>
      </c>
      <c r="J37" s="38"/>
    </row>
    <row r="38" spans="1:10" ht="13.5">
      <c r="A38" s="28"/>
      <c r="B38" s="97" t="s">
        <v>121</v>
      </c>
      <c r="C38" s="99" t="s">
        <v>202</v>
      </c>
      <c r="D38" s="101">
        <v>40.23</v>
      </c>
      <c r="E38" s="33"/>
      <c r="F38" s="97" t="s">
        <v>200</v>
      </c>
      <c r="G38" s="50" t="s">
        <v>201</v>
      </c>
      <c r="H38" s="33">
        <v>38.53</v>
      </c>
      <c r="I38" s="33"/>
      <c r="J38" s="33"/>
    </row>
    <row r="39" spans="1:10" ht="25.5">
      <c r="A39" s="28"/>
      <c r="B39" s="98"/>
      <c r="C39" s="100"/>
      <c r="D39" s="102"/>
      <c r="E39" s="26"/>
      <c r="F39" s="98"/>
      <c r="G39" s="40" t="s">
        <v>202</v>
      </c>
      <c r="H39" s="26">
        <v>1.7</v>
      </c>
      <c r="I39" s="21"/>
      <c r="J39" s="21"/>
    </row>
    <row r="40" spans="1:10" s="59" customFormat="1" ht="13.5">
      <c r="A40" s="61"/>
      <c r="B40" s="92" t="s">
        <v>5</v>
      </c>
      <c r="C40" s="92"/>
      <c r="D40" s="44">
        <f>D37+D19+D5</f>
        <v>1428.97</v>
      </c>
      <c r="E40" s="38"/>
      <c r="F40" s="38"/>
      <c r="G40" s="38"/>
      <c r="H40" s="44">
        <f>H37+H19+H5</f>
        <v>1335.9800000000002</v>
      </c>
      <c r="I40" s="44">
        <f>I37+I19+I5</f>
        <v>92.99</v>
      </c>
      <c r="J40" s="38"/>
    </row>
  </sheetData>
  <sheetProtection/>
  <mergeCells count="29">
    <mergeCell ref="C35:C36"/>
    <mergeCell ref="D35:D36"/>
    <mergeCell ref="B40:C40"/>
    <mergeCell ref="A3:B3"/>
    <mergeCell ref="A2:D2"/>
    <mergeCell ref="E2:I2"/>
    <mergeCell ref="C9:C15"/>
    <mergeCell ref="F38:F39"/>
    <mergeCell ref="C38:C39"/>
    <mergeCell ref="B38:B39"/>
    <mergeCell ref="D38:D39"/>
    <mergeCell ref="B35:B36"/>
    <mergeCell ref="E3:F3"/>
    <mergeCell ref="C6:C8"/>
    <mergeCell ref="B6:B8"/>
    <mergeCell ref="A6:A8"/>
    <mergeCell ref="J2:J4"/>
    <mergeCell ref="D3:D4"/>
    <mergeCell ref="D6:D8"/>
    <mergeCell ref="A9:A15"/>
    <mergeCell ref="A1:J1"/>
    <mergeCell ref="H3:H4"/>
    <mergeCell ref="E9:E15"/>
    <mergeCell ref="E6:E8"/>
    <mergeCell ref="I3:I4"/>
    <mergeCell ref="B9:B15"/>
    <mergeCell ref="C3:C4"/>
    <mergeCell ref="G3:G4"/>
    <mergeCell ref="D9:D15"/>
  </mergeCells>
  <printOptions/>
  <pageMargins left="0.7" right="0.7" top="0.75" bottom="0.75" header="0.3" footer="0.3"/>
  <pageSetup fitToHeight="1" fitToWidth="1" horizontalDpi="200" verticalDpi="2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zoomScalePageLayoutView="0" workbookViewId="0" topLeftCell="H1">
      <selection activeCell="S1" sqref="S1:AA16384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111" t="s">
        <v>72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ht="20.25" customHeight="1">
      <c r="A2" s="16"/>
      <c r="B2" s="11"/>
      <c r="C2" s="11"/>
      <c r="D2" s="11"/>
      <c r="E2" s="11"/>
      <c r="F2" s="11"/>
      <c r="G2" s="16"/>
      <c r="H2" s="19"/>
      <c r="I2" s="19"/>
      <c r="J2" s="19"/>
      <c r="K2" s="19"/>
      <c r="L2" s="19"/>
      <c r="M2" s="11"/>
      <c r="N2" s="11"/>
      <c r="O2" s="11"/>
      <c r="P2" s="11"/>
      <c r="Q2" s="83" t="s">
        <v>66</v>
      </c>
      <c r="R2" s="83"/>
    </row>
    <row r="3" spans="1:18" ht="48.75" customHeight="1">
      <c r="A3" s="110" t="s">
        <v>76</v>
      </c>
      <c r="B3" s="110"/>
      <c r="C3" s="110"/>
      <c r="D3" s="110"/>
      <c r="E3" s="110"/>
      <c r="F3" s="110"/>
      <c r="G3" s="110" t="s">
        <v>79</v>
      </c>
      <c r="H3" s="110"/>
      <c r="I3" s="110"/>
      <c r="J3" s="110"/>
      <c r="K3" s="110"/>
      <c r="L3" s="110"/>
      <c r="M3" s="110" t="s">
        <v>77</v>
      </c>
      <c r="N3" s="110"/>
      <c r="O3" s="110"/>
      <c r="P3" s="110"/>
      <c r="Q3" s="110"/>
      <c r="R3" s="110"/>
    </row>
    <row r="4" spans="1:18" ht="48.75" customHeight="1">
      <c r="A4" s="108" t="s">
        <v>5</v>
      </c>
      <c r="B4" s="109" t="s">
        <v>25</v>
      </c>
      <c r="C4" s="108" t="s">
        <v>26</v>
      </c>
      <c r="D4" s="108"/>
      <c r="E4" s="108"/>
      <c r="F4" s="109" t="s">
        <v>27</v>
      </c>
      <c r="G4" s="108" t="s">
        <v>5</v>
      </c>
      <c r="H4" s="109" t="s">
        <v>78</v>
      </c>
      <c r="I4" s="108" t="s">
        <v>26</v>
      </c>
      <c r="J4" s="108"/>
      <c r="K4" s="108"/>
      <c r="L4" s="109" t="s">
        <v>27</v>
      </c>
      <c r="M4" s="108" t="s">
        <v>5</v>
      </c>
      <c r="N4" s="109" t="s">
        <v>25</v>
      </c>
      <c r="O4" s="108" t="s">
        <v>26</v>
      </c>
      <c r="P4" s="108"/>
      <c r="Q4" s="108"/>
      <c r="R4" s="109" t="s">
        <v>27</v>
      </c>
    </row>
    <row r="5" spans="1:18" ht="52.5" customHeight="1">
      <c r="A5" s="108"/>
      <c r="B5" s="109"/>
      <c r="C5" s="6" t="s">
        <v>19</v>
      </c>
      <c r="D5" s="6" t="s">
        <v>28</v>
      </c>
      <c r="E5" s="6" t="s">
        <v>29</v>
      </c>
      <c r="F5" s="109"/>
      <c r="G5" s="108"/>
      <c r="H5" s="109"/>
      <c r="I5" s="20" t="s">
        <v>19</v>
      </c>
      <c r="J5" s="20" t="s">
        <v>28</v>
      </c>
      <c r="K5" s="20" t="s">
        <v>29</v>
      </c>
      <c r="L5" s="109"/>
      <c r="M5" s="108"/>
      <c r="N5" s="109"/>
      <c r="O5" s="6" t="s">
        <v>19</v>
      </c>
      <c r="P5" s="6" t="s">
        <v>28</v>
      </c>
      <c r="Q5" s="6" t="s">
        <v>29</v>
      </c>
      <c r="R5" s="109"/>
    </row>
    <row r="6" spans="1:18" ht="43.5" customHeight="1">
      <c r="A6" s="64">
        <f>SUM(B6,C6,F6)</f>
        <v>46.199999999999996</v>
      </c>
      <c r="B6" s="64"/>
      <c r="C6" s="64">
        <f>SUM(D6:E6)</f>
        <v>37.55</v>
      </c>
      <c r="D6" s="64"/>
      <c r="E6" s="64">
        <v>37.55</v>
      </c>
      <c r="F6" s="64">
        <v>8.65</v>
      </c>
      <c r="G6" s="64">
        <f>SUM(H6,I6,L6)</f>
        <v>7.27</v>
      </c>
      <c r="H6" s="64"/>
      <c r="I6" s="64">
        <f>SUM(J6:K6)</f>
        <v>6.05</v>
      </c>
      <c r="J6" s="64"/>
      <c r="K6" s="64">
        <v>6.05</v>
      </c>
      <c r="L6" s="64">
        <v>1.22</v>
      </c>
      <c r="M6" s="64">
        <f>SUM(N6,O6,R6)</f>
        <v>29.4</v>
      </c>
      <c r="N6" s="64"/>
      <c r="O6" s="64">
        <f>SUM(P6:Q6)</f>
        <v>20.8</v>
      </c>
      <c r="P6" s="64"/>
      <c r="Q6" s="64">
        <v>20.8</v>
      </c>
      <c r="R6" s="64">
        <v>8.6</v>
      </c>
    </row>
    <row r="7" spans="1:18" ht="43.5" customHeight="1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</row>
    <row r="8" spans="1:18" ht="43.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</row>
    <row r="9" spans="1:12" ht="20.25">
      <c r="A9" s="18" t="s">
        <v>75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</row>
    <row r="10" spans="1:12" ht="20.25">
      <c r="A10" s="107" t="s">
        <v>80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</row>
    <row r="11" ht="13.5" customHeight="1"/>
    <row r="14" ht="13.5" customHeight="1"/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A10:F10"/>
    <mergeCell ref="M4:M5"/>
    <mergeCell ref="N4:N5"/>
    <mergeCell ref="O4:Q4"/>
    <mergeCell ref="R4:R5"/>
    <mergeCell ref="Q2:R2"/>
    <mergeCell ref="A3:F3"/>
    <mergeCell ref="M3:R3"/>
    <mergeCell ref="A4:A5"/>
    <mergeCell ref="G10:L10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11" t="s">
        <v>30</v>
      </c>
      <c r="B1" s="111"/>
      <c r="C1" s="111"/>
      <c r="D1" s="111"/>
      <c r="E1" s="111"/>
      <c r="F1" s="111"/>
    </row>
    <row r="2" spans="1:6" ht="21" customHeight="1">
      <c r="A2" s="3" t="s">
        <v>67</v>
      </c>
      <c r="E2" s="83" t="s">
        <v>68</v>
      </c>
      <c r="F2" s="83"/>
    </row>
    <row r="3" spans="1:6" ht="40.5" customHeight="1">
      <c r="A3" s="112" t="s">
        <v>17</v>
      </c>
      <c r="B3" s="112" t="s">
        <v>31</v>
      </c>
      <c r="C3" s="112" t="s">
        <v>32</v>
      </c>
      <c r="D3" s="112" t="s">
        <v>33</v>
      </c>
      <c r="E3" s="112"/>
      <c r="F3" s="112"/>
    </row>
    <row r="4" spans="1:6" ht="31.5" customHeight="1">
      <c r="A4" s="112"/>
      <c r="B4" s="112"/>
      <c r="C4" s="112"/>
      <c r="D4" s="22" t="s">
        <v>5</v>
      </c>
      <c r="E4" s="22" t="s">
        <v>20</v>
      </c>
      <c r="F4" s="22" t="s">
        <v>21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108" t="s">
        <v>5</v>
      </c>
      <c r="B20" s="108"/>
      <c r="C20" s="4"/>
      <c r="D20" s="4"/>
      <c r="E20" s="4"/>
      <c r="F20" s="4"/>
    </row>
    <row r="21" spans="1:6" ht="20.25">
      <c r="A21" s="107" t="s">
        <v>73</v>
      </c>
      <c r="B21" s="107"/>
      <c r="C21" s="107"/>
      <c r="D21" s="107"/>
      <c r="E21" s="107"/>
      <c r="F21" s="107"/>
    </row>
    <row r="22" spans="1:6" ht="20.25">
      <c r="A22" s="107" t="s">
        <v>81</v>
      </c>
      <c r="B22" s="107"/>
      <c r="C22" s="107"/>
      <c r="D22" s="107"/>
      <c r="E22" s="107"/>
      <c r="F22" s="107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11" t="s">
        <v>82</v>
      </c>
      <c r="B1" s="111"/>
      <c r="C1" s="111"/>
      <c r="D1" s="111"/>
    </row>
    <row r="2" spans="1:4" ht="21" customHeight="1">
      <c r="A2" s="2"/>
      <c r="D2" s="23" t="s">
        <v>69</v>
      </c>
    </row>
    <row r="3" spans="1:4" ht="27.75" customHeight="1">
      <c r="A3" s="92" t="s">
        <v>1</v>
      </c>
      <c r="B3" s="92"/>
      <c r="C3" s="92" t="s">
        <v>2</v>
      </c>
      <c r="D3" s="92"/>
    </row>
    <row r="4" spans="1:4" ht="27.75" customHeight="1">
      <c r="A4" s="9" t="s">
        <v>3</v>
      </c>
      <c r="B4" s="9" t="s">
        <v>4</v>
      </c>
      <c r="C4" s="9" t="s">
        <v>3</v>
      </c>
      <c r="D4" s="9" t="s">
        <v>4</v>
      </c>
    </row>
    <row r="5" spans="1:4" ht="27.75" customHeight="1">
      <c r="A5" s="10" t="s">
        <v>35</v>
      </c>
      <c r="B5" s="9">
        <v>1671.17</v>
      </c>
      <c r="C5" s="10" t="s">
        <v>36</v>
      </c>
      <c r="D5" s="9"/>
    </row>
    <row r="6" spans="1:4" ht="27.75" customHeight="1">
      <c r="A6" s="10" t="s">
        <v>37</v>
      </c>
      <c r="B6" s="9"/>
      <c r="C6" s="10" t="s">
        <v>38</v>
      </c>
      <c r="D6" s="9"/>
    </row>
    <row r="7" spans="1:4" ht="27.75" customHeight="1">
      <c r="A7" s="10" t="s">
        <v>39</v>
      </c>
      <c r="B7" s="9"/>
      <c r="C7" s="10" t="s">
        <v>40</v>
      </c>
      <c r="D7" s="9"/>
    </row>
    <row r="8" spans="1:4" ht="27.75" customHeight="1">
      <c r="A8" s="10" t="s">
        <v>41</v>
      </c>
      <c r="B8" s="9"/>
      <c r="C8" s="10" t="s">
        <v>42</v>
      </c>
      <c r="D8" s="9"/>
    </row>
    <row r="9" spans="1:4" ht="27.75" customHeight="1">
      <c r="A9" s="10" t="s">
        <v>43</v>
      </c>
      <c r="B9" s="9"/>
      <c r="C9" s="10" t="s">
        <v>44</v>
      </c>
      <c r="D9" s="9">
        <v>1491.99</v>
      </c>
    </row>
    <row r="10" spans="1:4" ht="27.75" customHeight="1">
      <c r="A10" s="9"/>
      <c r="B10" s="9"/>
      <c r="C10" s="10" t="s">
        <v>45</v>
      </c>
      <c r="D10" s="9"/>
    </row>
    <row r="11" spans="1:4" ht="27.75" customHeight="1">
      <c r="A11" s="9"/>
      <c r="B11" s="9"/>
      <c r="C11" s="65" t="s">
        <v>203</v>
      </c>
      <c r="D11" s="9">
        <v>37</v>
      </c>
    </row>
    <row r="12" spans="1:4" ht="27.75" customHeight="1">
      <c r="A12" s="33"/>
      <c r="B12" s="33"/>
      <c r="C12" s="65" t="s">
        <v>204</v>
      </c>
      <c r="D12" s="33">
        <v>274.96</v>
      </c>
    </row>
    <row r="13" spans="1:4" ht="27.75" customHeight="1">
      <c r="A13" s="9"/>
      <c r="B13" s="9"/>
      <c r="C13" s="65" t="s">
        <v>205</v>
      </c>
      <c r="D13" s="9">
        <v>485.81</v>
      </c>
    </row>
    <row r="14" spans="1:4" ht="27.75" customHeight="1">
      <c r="A14" s="9" t="s">
        <v>46</v>
      </c>
      <c r="B14" s="9">
        <f>SUM(B5:B13)</f>
        <v>1671.17</v>
      </c>
      <c r="C14" s="9" t="s">
        <v>47</v>
      </c>
      <c r="D14" s="9">
        <f>SUM(D5:D13)</f>
        <v>2289.76</v>
      </c>
    </row>
    <row r="15" spans="1:4" ht="27.75" customHeight="1">
      <c r="A15" s="10" t="s">
        <v>48</v>
      </c>
      <c r="B15" s="9"/>
      <c r="C15" s="9"/>
      <c r="D15" s="9"/>
    </row>
    <row r="16" spans="1:4" ht="27.75" customHeight="1">
      <c r="A16" s="10" t="s">
        <v>49</v>
      </c>
      <c r="B16" s="33">
        <v>618.59</v>
      </c>
      <c r="C16" s="10" t="s">
        <v>50</v>
      </c>
      <c r="D16" s="9"/>
    </row>
    <row r="17" spans="1:4" ht="27.75" customHeight="1">
      <c r="A17" s="9"/>
      <c r="B17" s="9"/>
      <c r="C17" s="9"/>
      <c r="D17" s="9"/>
    </row>
    <row r="18" spans="1:4" ht="27.75" customHeight="1">
      <c r="A18" s="9" t="s">
        <v>13</v>
      </c>
      <c r="B18" s="9">
        <f>B14+B16</f>
        <v>2289.76</v>
      </c>
      <c r="C18" s="9" t="s">
        <v>14</v>
      </c>
      <c r="D18" s="9">
        <f>SUM(D14:D17)</f>
        <v>2289.76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5">
      <selection activeCell="E21" sqref="E21"/>
    </sheetView>
  </sheetViews>
  <sheetFormatPr defaultColWidth="9.140625" defaultRowHeight="27.75" customHeight="1"/>
  <cols>
    <col min="2" max="2" width="18.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11" t="s">
        <v>51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27.75" customHeight="1">
      <c r="A2" s="5" t="s">
        <v>34</v>
      </c>
      <c r="K2" s="113" t="s">
        <v>66</v>
      </c>
      <c r="L2" s="113"/>
    </row>
    <row r="3" spans="1:12" ht="41.25" customHeight="1">
      <c r="A3" s="109" t="s">
        <v>52</v>
      </c>
      <c r="B3" s="109"/>
      <c r="C3" s="34" t="s">
        <v>5</v>
      </c>
      <c r="D3" s="6" t="s">
        <v>49</v>
      </c>
      <c r="E3" s="6" t="s">
        <v>53</v>
      </c>
      <c r="F3" s="6" t="s">
        <v>70</v>
      </c>
      <c r="G3" s="6" t="s">
        <v>54</v>
      </c>
      <c r="H3" s="6" t="s">
        <v>55</v>
      </c>
      <c r="I3" s="6" t="s">
        <v>56</v>
      </c>
      <c r="J3" s="6" t="s">
        <v>57</v>
      </c>
      <c r="K3" s="6" t="s">
        <v>58</v>
      </c>
      <c r="L3" s="6" t="s">
        <v>48</v>
      </c>
    </row>
    <row r="4" spans="1:12" ht="27.75" customHeight="1">
      <c r="A4" s="4" t="s">
        <v>17</v>
      </c>
      <c r="B4" s="7" t="s">
        <v>18</v>
      </c>
      <c r="C4" s="64">
        <f>SUM(D4:L4)</f>
        <v>2289.76</v>
      </c>
      <c r="D4" s="64">
        <f>D5+D10+D14</f>
        <v>618.59</v>
      </c>
      <c r="E4" s="64">
        <f aca="true" t="shared" si="0" ref="E4:L4">E5+E10+E14</f>
        <v>1671.17</v>
      </c>
      <c r="F4" s="64">
        <f t="shared" si="0"/>
        <v>0</v>
      </c>
      <c r="G4" s="64">
        <f t="shared" si="0"/>
        <v>0</v>
      </c>
      <c r="H4" s="64">
        <f t="shared" si="0"/>
        <v>0</v>
      </c>
      <c r="I4" s="64">
        <f t="shared" si="0"/>
        <v>0</v>
      </c>
      <c r="J4" s="64">
        <f t="shared" si="0"/>
        <v>0</v>
      </c>
      <c r="K4" s="64">
        <f t="shared" si="0"/>
        <v>0</v>
      </c>
      <c r="L4" s="64">
        <f t="shared" si="0"/>
        <v>0</v>
      </c>
    </row>
    <row r="5" spans="1:12" s="59" customFormat="1" ht="27.75" customHeight="1">
      <c r="A5" s="67">
        <v>205</v>
      </c>
      <c r="B5" s="67" t="s">
        <v>206</v>
      </c>
      <c r="C5" s="69">
        <f>SUM(D5:L5)</f>
        <v>1491.99</v>
      </c>
      <c r="D5" s="69">
        <v>132.78</v>
      </c>
      <c r="E5" s="69">
        <f>E6</f>
        <v>1359.21</v>
      </c>
      <c r="F5" s="69"/>
      <c r="G5" s="69"/>
      <c r="H5" s="69"/>
      <c r="I5" s="69"/>
      <c r="J5" s="69"/>
      <c r="K5" s="69"/>
      <c r="L5" s="69"/>
    </row>
    <row r="6" spans="1:12" ht="27.75" customHeight="1">
      <c r="A6" s="4">
        <v>20501</v>
      </c>
      <c r="B6" s="66" t="s">
        <v>148</v>
      </c>
      <c r="C6" s="70">
        <f aca="true" t="shared" si="1" ref="C6:C19">SUM(D6:L6)</f>
        <v>1359.21</v>
      </c>
      <c r="D6" s="64"/>
      <c r="E6" s="64">
        <f>E7</f>
        <v>1359.21</v>
      </c>
      <c r="F6" s="64"/>
      <c r="G6" s="64"/>
      <c r="H6" s="64"/>
      <c r="I6" s="64"/>
      <c r="J6" s="64"/>
      <c r="K6" s="64"/>
      <c r="L6" s="64"/>
    </row>
    <row r="7" spans="1:12" ht="27.75" customHeight="1">
      <c r="A7" s="4">
        <v>2010101</v>
      </c>
      <c r="B7" s="4" t="s">
        <v>22</v>
      </c>
      <c r="C7" s="70">
        <f t="shared" si="1"/>
        <v>1359.21</v>
      </c>
      <c r="D7" s="64"/>
      <c r="E7" s="64">
        <v>1359.21</v>
      </c>
      <c r="F7" s="64"/>
      <c r="G7" s="64"/>
      <c r="H7" s="64"/>
      <c r="I7" s="64"/>
      <c r="J7" s="64"/>
      <c r="K7" s="64"/>
      <c r="L7" s="64"/>
    </row>
    <row r="8" spans="1:12" ht="27.75" customHeight="1">
      <c r="A8" s="4">
        <v>20502</v>
      </c>
      <c r="B8" s="66" t="s">
        <v>207</v>
      </c>
      <c r="C8" s="70">
        <f t="shared" si="1"/>
        <v>132.78</v>
      </c>
      <c r="D8" s="64">
        <v>132.78</v>
      </c>
      <c r="E8" s="64"/>
      <c r="F8" s="64"/>
      <c r="G8" s="64"/>
      <c r="H8" s="64"/>
      <c r="I8" s="64"/>
      <c r="J8" s="64"/>
      <c r="K8" s="64"/>
      <c r="L8" s="64"/>
    </row>
    <row r="9" spans="1:12" ht="27.75" customHeight="1">
      <c r="A9" s="4">
        <v>2050299</v>
      </c>
      <c r="B9" s="66" t="s">
        <v>208</v>
      </c>
      <c r="C9" s="70">
        <f t="shared" si="1"/>
        <v>132.78</v>
      </c>
      <c r="D9" s="64">
        <v>132.78</v>
      </c>
      <c r="E9" s="64"/>
      <c r="F9" s="64"/>
      <c r="G9" s="64"/>
      <c r="H9" s="64"/>
      <c r="I9" s="64"/>
      <c r="J9" s="64"/>
      <c r="K9" s="64"/>
      <c r="L9" s="64"/>
    </row>
    <row r="10" spans="1:12" ht="27.75" customHeight="1">
      <c r="A10" s="38">
        <v>207</v>
      </c>
      <c r="B10" s="38" t="s">
        <v>133</v>
      </c>
      <c r="C10" s="69">
        <f>SUM(D10:L10)</f>
        <v>522.8100000000001</v>
      </c>
      <c r="D10" s="69">
        <f>SUM(D11:D13)</f>
        <v>485.81000000000006</v>
      </c>
      <c r="E10" s="69">
        <f>E11</f>
        <v>37</v>
      </c>
      <c r="F10" s="69"/>
      <c r="G10" s="69"/>
      <c r="H10" s="69"/>
      <c r="I10" s="69"/>
      <c r="J10" s="69"/>
      <c r="K10" s="69"/>
      <c r="L10" s="69"/>
    </row>
    <row r="11" spans="1:12" ht="27.75" customHeight="1">
      <c r="A11" s="33">
        <v>20703</v>
      </c>
      <c r="B11" s="33" t="s">
        <v>132</v>
      </c>
      <c r="C11" s="70">
        <f t="shared" si="1"/>
        <v>37</v>
      </c>
      <c r="D11" s="64"/>
      <c r="E11" s="64">
        <v>37</v>
      </c>
      <c r="F11" s="64"/>
      <c r="G11" s="64"/>
      <c r="H11" s="64"/>
      <c r="I11" s="64"/>
      <c r="J11" s="64"/>
      <c r="K11" s="64"/>
      <c r="L11" s="64"/>
    </row>
    <row r="12" spans="1:12" ht="27.75" customHeight="1">
      <c r="A12" s="33">
        <v>2070305</v>
      </c>
      <c r="B12" s="33" t="s">
        <v>134</v>
      </c>
      <c r="C12" s="70">
        <f t="shared" si="1"/>
        <v>10</v>
      </c>
      <c r="D12" s="64"/>
      <c r="E12" s="64">
        <v>10</v>
      </c>
      <c r="F12" s="64"/>
      <c r="G12" s="64"/>
      <c r="H12" s="64"/>
      <c r="I12" s="64"/>
      <c r="J12" s="64"/>
      <c r="K12" s="64"/>
      <c r="L12" s="64"/>
    </row>
    <row r="13" spans="1:12" ht="27.75" customHeight="1">
      <c r="A13" s="33">
        <v>2070308</v>
      </c>
      <c r="B13" s="33" t="s">
        <v>135</v>
      </c>
      <c r="C13" s="70">
        <f t="shared" si="1"/>
        <v>512.8100000000001</v>
      </c>
      <c r="D13" s="64">
        <v>485.81000000000006</v>
      </c>
      <c r="E13" s="64">
        <v>27</v>
      </c>
      <c r="F13" s="64"/>
      <c r="G13" s="64"/>
      <c r="H13" s="64"/>
      <c r="I13" s="64"/>
      <c r="J13" s="64"/>
      <c r="K13" s="64"/>
      <c r="L13" s="64"/>
    </row>
    <row r="14" spans="1:12" s="59" customFormat="1" ht="27.75" customHeight="1">
      <c r="A14" s="38">
        <v>208</v>
      </c>
      <c r="B14" s="38" t="s">
        <v>136</v>
      </c>
      <c r="C14" s="69">
        <f t="shared" si="1"/>
        <v>274.96</v>
      </c>
      <c r="D14" s="69"/>
      <c r="E14" s="69">
        <f>SUM(E15:E19)</f>
        <v>274.96</v>
      </c>
      <c r="F14" s="69"/>
      <c r="G14" s="69"/>
      <c r="H14" s="69"/>
      <c r="I14" s="69"/>
      <c r="J14" s="69"/>
      <c r="K14" s="69"/>
      <c r="L14" s="69"/>
    </row>
    <row r="15" spans="1:12" ht="27.75" customHeight="1">
      <c r="A15" s="33">
        <v>2080505</v>
      </c>
      <c r="B15" s="33" t="s">
        <v>138</v>
      </c>
      <c r="C15" s="70">
        <f t="shared" si="1"/>
        <v>255.37</v>
      </c>
      <c r="D15" s="64"/>
      <c r="E15" s="64">
        <v>255.37</v>
      </c>
      <c r="F15" s="64"/>
      <c r="G15" s="64"/>
      <c r="H15" s="64"/>
      <c r="I15" s="64"/>
      <c r="J15" s="64"/>
      <c r="K15" s="64"/>
      <c r="L15" s="64"/>
    </row>
    <row r="16" spans="1:12" ht="27.75" customHeight="1">
      <c r="A16" s="33">
        <v>2082701</v>
      </c>
      <c r="B16" s="33" t="s">
        <v>140</v>
      </c>
      <c r="C16" s="70">
        <f t="shared" si="1"/>
        <v>1.95</v>
      </c>
      <c r="D16" s="64"/>
      <c r="E16" s="64">
        <v>1.95</v>
      </c>
      <c r="F16" s="64"/>
      <c r="G16" s="64"/>
      <c r="H16" s="64"/>
      <c r="I16" s="64"/>
      <c r="J16" s="64"/>
      <c r="K16" s="64"/>
      <c r="L16" s="64"/>
    </row>
    <row r="17" spans="1:12" ht="27.75" customHeight="1">
      <c r="A17" s="33">
        <v>2082702</v>
      </c>
      <c r="B17" s="33" t="s">
        <v>142</v>
      </c>
      <c r="C17" s="70">
        <f t="shared" si="1"/>
        <v>1.86</v>
      </c>
      <c r="D17" s="64"/>
      <c r="E17" s="64">
        <v>1.86</v>
      </c>
      <c r="F17" s="64"/>
      <c r="G17" s="64"/>
      <c r="H17" s="64"/>
      <c r="I17" s="64"/>
      <c r="J17" s="64"/>
      <c r="K17" s="64"/>
      <c r="L17" s="64"/>
    </row>
    <row r="18" spans="1:12" ht="27.75" customHeight="1">
      <c r="A18" s="33">
        <v>2082703</v>
      </c>
      <c r="B18" s="33" t="s">
        <v>144</v>
      </c>
      <c r="C18" s="70">
        <f t="shared" si="1"/>
        <v>6.38</v>
      </c>
      <c r="D18" s="64"/>
      <c r="E18" s="64">
        <v>6.38</v>
      </c>
      <c r="F18" s="64"/>
      <c r="G18" s="64"/>
      <c r="H18" s="64"/>
      <c r="I18" s="64"/>
      <c r="J18" s="64"/>
      <c r="K18" s="64"/>
      <c r="L18" s="64"/>
    </row>
    <row r="19" spans="1:12" ht="27.75" customHeight="1">
      <c r="A19" s="33">
        <v>2082799</v>
      </c>
      <c r="B19" s="33" t="s">
        <v>146</v>
      </c>
      <c r="C19" s="70">
        <f t="shared" si="1"/>
        <v>9.4</v>
      </c>
      <c r="D19" s="64"/>
      <c r="E19" s="64">
        <v>9.4</v>
      </c>
      <c r="F19" s="64"/>
      <c r="G19" s="64"/>
      <c r="H19" s="64"/>
      <c r="I19" s="64"/>
      <c r="J19" s="64"/>
      <c r="K19" s="64"/>
      <c r="L19" s="64"/>
    </row>
    <row r="20" spans="1:12" ht="27.75" customHeight="1">
      <c r="A20" s="33"/>
      <c r="B20" s="33"/>
      <c r="C20" s="70"/>
      <c r="D20" s="64"/>
      <c r="E20" s="64"/>
      <c r="F20" s="64"/>
      <c r="G20" s="64"/>
      <c r="H20" s="64"/>
      <c r="I20" s="64"/>
      <c r="J20" s="64"/>
      <c r="K20" s="64"/>
      <c r="L20" s="64"/>
    </row>
    <row r="21" spans="1:12" s="59" customFormat="1" ht="27.75" customHeight="1">
      <c r="A21" s="110" t="s">
        <v>59</v>
      </c>
      <c r="B21" s="110"/>
      <c r="C21" s="69">
        <f>C4</f>
        <v>2289.76</v>
      </c>
      <c r="D21" s="69">
        <f aca="true" t="shared" si="2" ref="D21:L21">D4</f>
        <v>618.59</v>
      </c>
      <c r="E21" s="69">
        <f t="shared" si="2"/>
        <v>1671.17</v>
      </c>
      <c r="F21" s="69">
        <f t="shared" si="2"/>
        <v>0</v>
      </c>
      <c r="G21" s="69">
        <f t="shared" si="2"/>
        <v>0</v>
      </c>
      <c r="H21" s="69">
        <f t="shared" si="2"/>
        <v>0</v>
      </c>
      <c r="I21" s="69">
        <f t="shared" si="2"/>
        <v>0</v>
      </c>
      <c r="J21" s="69">
        <f t="shared" si="2"/>
        <v>0</v>
      </c>
      <c r="K21" s="69">
        <f t="shared" si="2"/>
        <v>0</v>
      </c>
      <c r="L21" s="69">
        <f t="shared" si="2"/>
        <v>0</v>
      </c>
    </row>
    <row r="22" spans="1:6" ht="27.75" customHeight="1">
      <c r="A22" s="114" t="s">
        <v>73</v>
      </c>
      <c r="B22" s="114"/>
      <c r="C22" s="114"/>
      <c r="D22" s="114"/>
      <c r="E22" s="114"/>
      <c r="F22" s="114"/>
    </row>
    <row r="23" spans="1:6" ht="27.75" customHeight="1">
      <c r="A23" s="107" t="s">
        <v>74</v>
      </c>
      <c r="B23" s="107"/>
      <c r="C23" s="107"/>
      <c r="D23" s="107"/>
      <c r="E23" s="107"/>
      <c r="F23" s="107"/>
    </row>
  </sheetData>
  <sheetProtection/>
  <mergeCells count="6">
    <mergeCell ref="A3:B3"/>
    <mergeCell ref="A21:B21"/>
    <mergeCell ref="K2:L2"/>
    <mergeCell ref="A22:F22"/>
    <mergeCell ref="A23:F23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12.7109375" style="0" customWidth="1"/>
    <col min="2" max="2" width="34.421875" style="0" customWidth="1"/>
    <col min="3" max="3" width="13.8515625" style="0" customWidth="1"/>
    <col min="4" max="4" width="12.8515625" style="0" customWidth="1"/>
    <col min="5" max="5" width="12.421875" style="0" customWidth="1"/>
    <col min="6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6" t="s">
        <v>60</v>
      </c>
      <c r="B1" s="86"/>
      <c r="C1" s="86"/>
      <c r="D1" s="86"/>
      <c r="E1" s="86"/>
      <c r="F1" s="86"/>
      <c r="G1" s="86"/>
      <c r="H1" s="86"/>
    </row>
    <row r="2" spans="1:8" ht="20.25" customHeight="1">
      <c r="A2" s="17"/>
      <c r="B2" s="13"/>
      <c r="C2" s="13"/>
      <c r="D2" s="13"/>
      <c r="E2" s="13"/>
      <c r="F2" s="13"/>
      <c r="G2" s="83" t="s">
        <v>68</v>
      </c>
      <c r="H2" s="83"/>
    </row>
    <row r="3" spans="1:8" ht="30.75" customHeight="1">
      <c r="A3" s="109" t="s">
        <v>52</v>
      </c>
      <c r="B3" s="109"/>
      <c r="C3" s="6" t="s">
        <v>5</v>
      </c>
      <c r="D3" s="6" t="s">
        <v>20</v>
      </c>
      <c r="E3" s="6" t="s">
        <v>21</v>
      </c>
      <c r="F3" s="6" t="s">
        <v>61</v>
      </c>
      <c r="G3" s="6" t="s">
        <v>62</v>
      </c>
      <c r="H3" s="6" t="s">
        <v>71</v>
      </c>
    </row>
    <row r="4" spans="1:8" ht="23.25" customHeight="1">
      <c r="A4" s="4" t="s">
        <v>17</v>
      </c>
      <c r="B4" s="8" t="s">
        <v>18</v>
      </c>
      <c r="C4" s="69">
        <f>C5+C8+C11</f>
        <v>1671.17</v>
      </c>
      <c r="D4" s="69">
        <f>D5+D8+D11</f>
        <v>1428.97</v>
      </c>
      <c r="E4" s="69">
        <f>E5+E8+E11</f>
        <v>242.2</v>
      </c>
      <c r="F4" s="62"/>
      <c r="G4" s="62"/>
      <c r="H4" s="62"/>
    </row>
    <row r="5" spans="1:8" ht="23.25" customHeight="1">
      <c r="A5" s="73" t="s">
        <v>217</v>
      </c>
      <c r="B5" s="73" t="s">
        <v>206</v>
      </c>
      <c r="C5" s="69">
        <f aca="true" t="shared" si="0" ref="C5:E6">C6</f>
        <v>1359.21</v>
      </c>
      <c r="D5" s="69">
        <f t="shared" si="0"/>
        <v>1154.01</v>
      </c>
      <c r="E5" s="69">
        <f t="shared" si="0"/>
        <v>205.2</v>
      </c>
      <c r="F5" s="68"/>
      <c r="G5" s="68"/>
      <c r="H5" s="68"/>
    </row>
    <row r="6" spans="1:8" ht="23.25" customHeight="1">
      <c r="A6" s="72" t="s">
        <v>218</v>
      </c>
      <c r="B6" s="71" t="s">
        <v>148</v>
      </c>
      <c r="C6" s="64">
        <f t="shared" si="0"/>
        <v>1359.21</v>
      </c>
      <c r="D6" s="64">
        <f t="shared" si="0"/>
        <v>1154.01</v>
      </c>
      <c r="E6" s="64">
        <f t="shared" si="0"/>
        <v>205.2</v>
      </c>
      <c r="F6" s="62"/>
      <c r="G6" s="62"/>
      <c r="H6" s="62"/>
    </row>
    <row r="7" spans="1:8" ht="23.25" customHeight="1">
      <c r="A7" s="71" t="s">
        <v>211</v>
      </c>
      <c r="B7" s="72" t="s">
        <v>212</v>
      </c>
      <c r="C7" s="69">
        <f>SUM(D7:H7)</f>
        <v>1359.21</v>
      </c>
      <c r="D7" s="64">
        <v>1154.01</v>
      </c>
      <c r="E7" s="64">
        <v>205.2</v>
      </c>
      <c r="F7" s="62"/>
      <c r="G7" s="62"/>
      <c r="H7" s="62"/>
    </row>
    <row r="8" spans="1:8" s="59" customFormat="1" ht="23.25" customHeight="1">
      <c r="A8" s="73" t="s">
        <v>210</v>
      </c>
      <c r="B8" s="38" t="s">
        <v>133</v>
      </c>
      <c r="C8" s="64">
        <f aca="true" t="shared" si="1" ref="C8:C16">SUM(D8:H8)</f>
        <v>37</v>
      </c>
      <c r="D8" s="68"/>
      <c r="E8" s="69">
        <f>SUM(E9:E10)</f>
        <v>37</v>
      </c>
      <c r="F8" s="68"/>
      <c r="G8" s="68"/>
      <c r="H8" s="68"/>
    </row>
    <row r="9" spans="1:8" ht="23.25" customHeight="1">
      <c r="A9" s="71" t="s">
        <v>213</v>
      </c>
      <c r="B9" s="72" t="s">
        <v>215</v>
      </c>
      <c r="C9" s="64">
        <f t="shared" si="1"/>
        <v>10</v>
      </c>
      <c r="D9" s="62"/>
      <c r="E9" s="64">
        <v>10</v>
      </c>
      <c r="F9" s="62"/>
      <c r="G9" s="62"/>
      <c r="H9" s="62"/>
    </row>
    <row r="10" spans="1:8" ht="23.25" customHeight="1">
      <c r="A10" s="71" t="s">
        <v>214</v>
      </c>
      <c r="B10" s="72" t="s">
        <v>216</v>
      </c>
      <c r="C10" s="64">
        <f t="shared" si="1"/>
        <v>27</v>
      </c>
      <c r="D10" s="62"/>
      <c r="E10" s="64">
        <v>27</v>
      </c>
      <c r="F10" s="62"/>
      <c r="G10" s="62"/>
      <c r="H10" s="62"/>
    </row>
    <row r="11" spans="1:8" ht="23.25" customHeight="1">
      <c r="A11" s="72" t="s">
        <v>209</v>
      </c>
      <c r="B11" s="38" t="s">
        <v>137</v>
      </c>
      <c r="C11" s="69">
        <f t="shared" si="1"/>
        <v>274.96</v>
      </c>
      <c r="D11" s="68">
        <f>SUM(D12:D16)</f>
        <v>274.96</v>
      </c>
      <c r="E11" s="62"/>
      <c r="F11" s="62"/>
      <c r="G11" s="62"/>
      <c r="H11" s="62"/>
    </row>
    <row r="12" spans="1:8" ht="23.25" customHeight="1">
      <c r="A12" s="33">
        <v>2080505</v>
      </c>
      <c r="B12" s="40" t="s">
        <v>139</v>
      </c>
      <c r="C12" s="64">
        <f t="shared" si="1"/>
        <v>255.37</v>
      </c>
      <c r="D12" s="64">
        <v>255.37</v>
      </c>
      <c r="E12" s="62"/>
      <c r="F12" s="62"/>
      <c r="G12" s="62"/>
      <c r="H12" s="62"/>
    </row>
    <row r="13" spans="1:8" ht="23.25" customHeight="1">
      <c r="A13" s="33">
        <v>2082701</v>
      </c>
      <c r="B13" s="40" t="s">
        <v>141</v>
      </c>
      <c r="C13" s="64">
        <f t="shared" si="1"/>
        <v>1.95</v>
      </c>
      <c r="D13" s="64">
        <v>1.95</v>
      </c>
      <c r="E13" s="62"/>
      <c r="F13" s="62"/>
      <c r="G13" s="62"/>
      <c r="H13" s="62"/>
    </row>
    <row r="14" spans="1:8" ht="23.25" customHeight="1">
      <c r="A14" s="33">
        <v>2082702</v>
      </c>
      <c r="B14" s="40" t="s">
        <v>143</v>
      </c>
      <c r="C14" s="64">
        <f t="shared" si="1"/>
        <v>1.86</v>
      </c>
      <c r="D14" s="64">
        <v>1.86</v>
      </c>
      <c r="E14" s="62"/>
      <c r="F14" s="62"/>
      <c r="G14" s="62"/>
      <c r="H14" s="62"/>
    </row>
    <row r="15" spans="1:8" ht="23.25" customHeight="1">
      <c r="A15" s="33">
        <v>2082703</v>
      </c>
      <c r="B15" s="40" t="s">
        <v>145</v>
      </c>
      <c r="C15" s="64">
        <f t="shared" si="1"/>
        <v>6.38</v>
      </c>
      <c r="D15" s="64">
        <v>6.38</v>
      </c>
      <c r="E15" s="62"/>
      <c r="F15" s="62"/>
      <c r="G15" s="62"/>
      <c r="H15" s="62"/>
    </row>
    <row r="16" spans="1:8" ht="23.25" customHeight="1">
      <c r="A16" s="33">
        <v>2082799</v>
      </c>
      <c r="B16" s="40" t="s">
        <v>147</v>
      </c>
      <c r="C16" s="64">
        <f t="shared" si="1"/>
        <v>9.4</v>
      </c>
      <c r="D16" s="64">
        <v>9.4</v>
      </c>
      <c r="E16" s="62"/>
      <c r="F16" s="62"/>
      <c r="G16" s="62"/>
      <c r="H16" s="62"/>
    </row>
    <row r="17" spans="1:8" ht="23.25" customHeight="1">
      <c r="A17" s="4"/>
      <c r="B17" s="4"/>
      <c r="C17" s="62"/>
      <c r="D17" s="62"/>
      <c r="E17" s="62"/>
      <c r="F17" s="62"/>
      <c r="G17" s="62"/>
      <c r="H17" s="62"/>
    </row>
    <row r="18" spans="1:8" ht="23.25" customHeight="1">
      <c r="A18" s="108" t="s">
        <v>59</v>
      </c>
      <c r="B18" s="108"/>
      <c r="C18" s="62"/>
      <c r="D18" s="62"/>
      <c r="E18" s="62"/>
      <c r="F18" s="62"/>
      <c r="G18" s="62"/>
      <c r="H18" s="62"/>
    </row>
  </sheetData>
  <sheetProtection/>
  <mergeCells count="4">
    <mergeCell ref="A3:B3"/>
    <mergeCell ref="A18:B18"/>
    <mergeCell ref="G2:H2"/>
    <mergeCell ref="A1:H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2018-03-14T02:26:40Z</dcterms:modified>
  <cp:category/>
  <cp:version/>
  <cp:contentType/>
  <cp:contentStatus/>
</cp:coreProperties>
</file>