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80" activeTab="2"/>
  </bookViews>
  <sheets>
    <sheet name="社保基金预算封面" sheetId="1" r:id="rId1"/>
    <sheet name="预算目录" sheetId="2" r:id="rId2"/>
    <sheet name="2021年社会保险基金收支预算总表" sheetId="3" r:id="rId3"/>
    <sheet name="2021年企业职工基本养老保险基金收支预算表" sheetId="4" r:id="rId4"/>
    <sheet name="2021年城乡居民基本养老保险基金收支预算表" sheetId="5" r:id="rId5"/>
    <sheet name="2021年机关事业单位基本养老保险基金收支预算表" sheetId="6" r:id="rId6"/>
    <sheet name="2021年职工基本医疗保险(含生育保险)基金收支预算表" sheetId="7" r:id="rId7"/>
    <sheet name="99表12城乡居民基本医疗收支预算表" sheetId="8" r:id="rId8"/>
    <sheet name="2021年城乡居民基本医疗保险基金收支预算表" sheetId="9" r:id="rId9"/>
    <sheet name="2021年失业保险基金收支预算表" sheetId="10" r:id="rId10"/>
    <sheet name="2021年基本养老保险基础资料表" sheetId="11" r:id="rId11"/>
    <sheet name="2021年基本医疗保险基础资料表" sheetId="12" r:id="rId12"/>
    <sheet name="2021年失业保险、工伤保险基础资料表" sheetId="13" r:id="rId13"/>
    <sheet name="Sheet1" sheetId="14" r:id="rId14"/>
  </sheets>
  <calcPr calcId="144525"/>
</workbook>
</file>

<file path=xl/sharedStrings.xml><?xml version="1.0" encoding="utf-8"?>
<sst xmlns="http://schemas.openxmlformats.org/spreadsheetml/2006/main" count="695" uniqueCount="291">
  <si>
    <t>附件1</t>
  </si>
  <si>
    <t xml:space="preserve">    2021 年 社 会 保 险 基 金 预 算</t>
  </si>
  <si>
    <t>批准日期：</t>
  </si>
  <si>
    <t>年</t>
  </si>
  <si>
    <t>月</t>
  </si>
  <si>
    <t>日</t>
  </si>
  <si>
    <t xml:space="preserve">                </t>
  </si>
  <si>
    <t>财政厅（局）：</t>
  </si>
  <si>
    <t>人力资源社会保障厅（局）：</t>
  </si>
  <si>
    <t>医疗保障局：</t>
  </si>
  <si>
    <t>报送日期：</t>
  </si>
  <si>
    <t xml:space="preserve"> 日</t>
  </si>
  <si>
    <t xml:space="preserve">                 </t>
  </si>
  <si>
    <t>税务局：</t>
  </si>
  <si>
    <t>财政厅（局）负责人（章）：</t>
  </si>
  <si>
    <t>财务负责人（章）：</t>
  </si>
  <si>
    <t>经办人（章）：</t>
  </si>
  <si>
    <t>人力资源社会保障（厅）局负责人（章）：</t>
  </si>
  <si>
    <t>医疗保障局负责人（章）：</t>
  </si>
  <si>
    <t>税务局负责人（章）：</t>
  </si>
  <si>
    <t>社保费部门负责人（章）：</t>
  </si>
  <si>
    <t>目      录</t>
  </si>
  <si>
    <t>一、2021年社会保险基金收支预算总表...........................................................</t>
  </si>
  <si>
    <t>社预01表</t>
  </si>
  <si>
    <t>二、2021年企业职工基本养老保险基金收支预算表.........................................................</t>
  </si>
  <si>
    <t>社预02表</t>
  </si>
  <si>
    <t>三、2021年城乡居民基本养老保险基金收支预算表.........................................................</t>
  </si>
  <si>
    <t>社预03表</t>
  </si>
  <si>
    <t>四、2021年机关事业单位基本养老保险基金收支预算表...................................................</t>
  </si>
  <si>
    <t>社预04表</t>
  </si>
  <si>
    <t>五、2021年职工基本医疗保险(含生育保险)基金收支预算表.........................................................</t>
  </si>
  <si>
    <t>社预05表</t>
  </si>
  <si>
    <t>六、2021年城乡居民基本医疗保险基金收支预算表...................................................</t>
  </si>
  <si>
    <t>社预06表</t>
  </si>
  <si>
    <t>七、2021年工伤保险基金收支预算表...............................................</t>
  </si>
  <si>
    <t>社预07表</t>
  </si>
  <si>
    <t>八、2021年失业保险基金收支预算表.....................................................</t>
  </si>
  <si>
    <t>社预08表</t>
  </si>
  <si>
    <t>九、2021年基本养老保险基础资料表.....................................................</t>
  </si>
  <si>
    <t>社预附01表</t>
  </si>
  <si>
    <t>十、2021年基本医疗保险基础资料表.....................................................</t>
  </si>
  <si>
    <t>社预附02表</t>
  </si>
  <si>
    <t>十一、2021年失业保险、工伤保险基础资料表.....................................................</t>
  </si>
  <si>
    <t>社预附03表</t>
  </si>
  <si>
    <t>表七</t>
  </si>
  <si>
    <t>2021年社会保险基金收支预算总表</t>
  </si>
  <si>
    <t>林芝市本级</t>
  </si>
  <si>
    <t>单位：元</t>
  </si>
  <si>
    <t>项        目</t>
  </si>
  <si>
    <t>合计</t>
  </si>
  <si>
    <t xml:space="preserve">企业职工基本
养老保险基金
</t>
  </si>
  <si>
    <t>城乡居民基本
养老保险基金</t>
  </si>
  <si>
    <t>机关事业单位基
本养老保险基金</t>
  </si>
  <si>
    <t>职工基本医疗保险
(含生育保险)基金</t>
  </si>
  <si>
    <t>城乡居民基本
医疗保险基金</t>
  </si>
  <si>
    <t>工伤保险基金</t>
  </si>
  <si>
    <t>失业保险基金</t>
  </si>
  <si>
    <t>一、收入</t>
  </si>
  <si>
    <t xml:space="preserve">    其中:1.社会保险费收入</t>
  </si>
  <si>
    <t xml:space="preserve">         2.财政补贴收入</t>
  </si>
  <si>
    <t xml:space="preserve">         3.利息收入</t>
  </si>
  <si>
    <t xml:space="preserve">         4.委托投资收益</t>
  </si>
  <si>
    <t xml:space="preserve">         5.转移收入</t>
  </si>
  <si>
    <t xml:space="preserve">         6.其他收入</t>
  </si>
  <si>
    <t xml:space="preserve">         7.中央调剂资金收入（省级专用）</t>
  </si>
  <si>
    <t xml:space="preserve">         8.中央调剂基金收入（中央专用)</t>
  </si>
  <si>
    <t>二、支出</t>
  </si>
  <si>
    <t xml:space="preserve">    其中:1.社会保险待遇支出</t>
  </si>
  <si>
    <t xml:space="preserve"> </t>
  </si>
  <si>
    <t xml:space="preserve">         2.转移支出</t>
  </si>
  <si>
    <t xml:space="preserve">         3.其他支出</t>
  </si>
  <si>
    <t xml:space="preserve">         4.中央调剂基金支出（中央专用）</t>
  </si>
  <si>
    <t xml:space="preserve">         5.中央调剂资金支出（省级专用）</t>
  </si>
  <si>
    <t>三、本年收支结余</t>
  </si>
  <si>
    <t>四、年末滚存结余</t>
  </si>
  <si>
    <t>表八</t>
  </si>
  <si>
    <t>2021年企业职工基本养老保险基金收支预算表</t>
  </si>
  <si>
    <t>2020年执行数</t>
  </si>
  <si>
    <t>2021年预算数</t>
  </si>
  <si>
    <t>一、基本养老保险费收入</t>
  </si>
  <si>
    <t>一、基本养老金支出</t>
  </si>
  <si>
    <t>二、财政补贴收入</t>
  </si>
  <si>
    <t xml:space="preserve">    其中：离休金支出</t>
  </si>
  <si>
    <t xml:space="preserve">    其中：地方财政补贴</t>
  </si>
  <si>
    <t>二、医疗补助金支出</t>
  </si>
  <si>
    <t>三、利息收入</t>
  </si>
  <si>
    <t>三、丧葬补助金和抚恤金支出</t>
  </si>
  <si>
    <t>四、委托投资收益</t>
  </si>
  <si>
    <t>四、转移支出</t>
  </si>
  <si>
    <t>五、转移收入</t>
  </si>
  <si>
    <t>五、其他支出</t>
  </si>
  <si>
    <t>六、其他收入</t>
  </si>
  <si>
    <t>×</t>
  </si>
  <si>
    <t xml:space="preserve">    其中：滞纳金</t>
  </si>
  <si>
    <t>七、本年收入小计</t>
  </si>
  <si>
    <t>六、本年支出小计</t>
  </si>
  <si>
    <t>八、上级补助收入</t>
  </si>
  <si>
    <t>七、补助下级支出</t>
  </si>
  <si>
    <t xml:space="preserve">    其中：中央调剂资金
          收入(省级专用)</t>
  </si>
  <si>
    <t xml:space="preserve">    其中：中央调剂基金
         支出(中央专用)</t>
  </si>
  <si>
    <t>九、下级上解收入</t>
  </si>
  <si>
    <t>八、上解上级支出</t>
  </si>
  <si>
    <t xml:space="preserve">    其中：中央调剂基金
          收入(中央专用)</t>
  </si>
  <si>
    <t xml:space="preserve">    其中：中央调剂资金
          支出(省级专用)</t>
  </si>
  <si>
    <t>十、本年收入合计</t>
  </si>
  <si>
    <t>九、本年支出合计</t>
  </si>
  <si>
    <t>十、本年收支结余</t>
  </si>
  <si>
    <t>十一、上年结余</t>
  </si>
  <si>
    <t>十一、年末滚存结余</t>
  </si>
  <si>
    <t>总        计</t>
  </si>
  <si>
    <t>表九</t>
  </si>
  <si>
    <t>2021年城乡居民基本养老保险基金收支预算表</t>
  </si>
  <si>
    <t>一、个人缴费收入</t>
  </si>
  <si>
    <t>一、基础养老金支出</t>
  </si>
  <si>
    <t xml:space="preserve">    其中：财政为困难人员代缴收入</t>
  </si>
  <si>
    <t>二、个人账户养老金支出</t>
  </si>
  <si>
    <t>三、丧葬补助金支出</t>
  </si>
  <si>
    <t xml:space="preserve">    其中：财政对基础养老金的补贴</t>
  </si>
  <si>
    <t xml:space="preserve">          财政对个人缴费的补贴</t>
  </si>
  <si>
    <t>三、集体补助收入</t>
  </si>
  <si>
    <t>四、利息收入</t>
  </si>
  <si>
    <t>五、委托投资收益</t>
  </si>
  <si>
    <t>六、转移收入</t>
  </si>
  <si>
    <t>七、其他收入</t>
  </si>
  <si>
    <t>八、本年收入小计</t>
  </si>
  <si>
    <t>九、上级补助收入</t>
  </si>
  <si>
    <t>十、下级上解收入</t>
  </si>
  <si>
    <t>十一、本年收入合计</t>
  </si>
  <si>
    <t>十二、上年结余</t>
  </si>
  <si>
    <t>表十</t>
  </si>
  <si>
    <t>2021年机关事业单位基本养老保险基金收支预算表</t>
  </si>
  <si>
    <t>二、转移支出</t>
  </si>
  <si>
    <t>三、其他支出</t>
  </si>
  <si>
    <t>四、转移收入</t>
  </si>
  <si>
    <t>五、其他收入</t>
  </si>
  <si>
    <t>六、本年收入小计</t>
  </si>
  <si>
    <t>四、本年支出小计</t>
  </si>
  <si>
    <t>七、上级补助收入</t>
  </si>
  <si>
    <t>五、补助下级支出</t>
  </si>
  <si>
    <t>八、下级上解收入</t>
  </si>
  <si>
    <t>六、上解上级支出</t>
  </si>
  <si>
    <t>九、本年收入合计</t>
  </si>
  <si>
    <t>七、本年支出合计</t>
  </si>
  <si>
    <t>八、本年收支结余</t>
  </si>
  <si>
    <t>十、上年结余</t>
  </si>
  <si>
    <t>九、年末滚存结余</t>
  </si>
  <si>
    <t>表十一</t>
  </si>
  <si>
    <t>2021年职工基本医疗保险(含生育保险)基金收支预算表</t>
  </si>
  <si>
    <t>小计</t>
  </si>
  <si>
    <t>基本医疗保险统筹基金(含单建统筹）</t>
  </si>
  <si>
    <t>基本医疗保险
个人账户基金</t>
  </si>
  <si>
    <t>一、基本医疗保险费收入</t>
  </si>
  <si>
    <t xml:space="preserve">    其中：单位缴费</t>
  </si>
  <si>
    <t xml:space="preserve">          个人缴费</t>
  </si>
  <si>
    <t>一、基本医疗保险待遇支出</t>
  </si>
  <si>
    <t xml:space="preserve">    其中: 住院费用支出</t>
  </si>
  <si>
    <t>　  　 　 门诊费用支出</t>
  </si>
  <si>
    <t xml:space="preserve">          生育医疗费用支出</t>
  </si>
  <si>
    <t xml:space="preserve">          生育津贴支出</t>
  </si>
  <si>
    <t>表十二</t>
  </si>
  <si>
    <t>2021年城乡居民基本医疗保险基金收支预算表</t>
  </si>
  <si>
    <t xml:space="preserve">    其中：集体扶持收入</t>
  </si>
  <si>
    <t xml:space="preserve">    其中：住院费用支出</t>
  </si>
  <si>
    <t xml:space="preserve">          城乡医疗救助资助收入</t>
  </si>
  <si>
    <t xml:space="preserve">          门诊费用支出</t>
  </si>
  <si>
    <t xml:space="preserve">          财政为困难人员代缴收入</t>
  </si>
  <si>
    <t>二、大病保险支出</t>
  </si>
  <si>
    <t xml:space="preserve">    其中：按规定标准补助收入</t>
  </si>
  <si>
    <t>四、其他收入</t>
  </si>
  <si>
    <t>五、本年收入小计</t>
  </si>
  <si>
    <t>六、上级补助收入</t>
  </si>
  <si>
    <t>七、下级上解收入</t>
  </si>
  <si>
    <t>八、本年收入合计</t>
  </si>
  <si>
    <t>九、上年结余</t>
  </si>
  <si>
    <t>表十三</t>
  </si>
  <si>
    <t>2021年工伤保险基金收支预算表</t>
  </si>
  <si>
    <t>一、工伤保险费收入</t>
  </si>
  <si>
    <t>一、工伤保险待遇支出</t>
  </si>
  <si>
    <t>　　其中：医疗待遇支出</t>
  </si>
  <si>
    <t>二、劳动能力鉴定支出</t>
  </si>
  <si>
    <t>三、工伤预防费用支出</t>
  </si>
  <si>
    <t>四、其他支出</t>
  </si>
  <si>
    <t>五、本年支出小计</t>
  </si>
  <si>
    <t>六、补助下级支出</t>
  </si>
  <si>
    <t>七、上解上级支出</t>
  </si>
  <si>
    <t>八、本年支出合计</t>
  </si>
  <si>
    <t>九、本年收支结余</t>
  </si>
  <si>
    <t>十、年末滚存结余</t>
  </si>
  <si>
    <t>表十四</t>
  </si>
  <si>
    <t>2021年失业保险基金收支预算表</t>
  </si>
  <si>
    <t>一、失业保险费收入</t>
  </si>
  <si>
    <t>一、失业保险金支出</t>
  </si>
  <si>
    <t xml:space="preserve">二、基本医疗保险费支出 </t>
  </si>
  <si>
    <t>四、职业培训和职业介绍补贴支出</t>
  </si>
  <si>
    <t>五、其他费用支出</t>
  </si>
  <si>
    <t>六、稳定岗位补贴支出</t>
  </si>
  <si>
    <t>七、技能提升补贴支出</t>
  </si>
  <si>
    <t>八、转移支出</t>
  </si>
  <si>
    <t>九、其他支出</t>
  </si>
  <si>
    <t xml:space="preserve">    其中：失业补助金支出</t>
  </si>
  <si>
    <t xml:space="preserve">          临时生活补助支出</t>
  </si>
  <si>
    <t>十、本年支出小计</t>
  </si>
  <si>
    <t>十一、补助下级支出</t>
  </si>
  <si>
    <t>十二、上解上级支出</t>
  </si>
  <si>
    <t>十三、本年支出合计</t>
  </si>
  <si>
    <t>十四、本年收支结余</t>
  </si>
  <si>
    <t>十五、年末滚存结余</t>
  </si>
  <si>
    <t>表十五</t>
  </si>
  <si>
    <t>2021年基本养老保险基础资料表</t>
  </si>
  <si>
    <t>单位</t>
  </si>
  <si>
    <t>一、企业职工基本养老保险</t>
  </si>
  <si>
    <t xml:space="preserve">       (1)上年末累计欠费</t>
  </si>
  <si>
    <t>元</t>
  </si>
  <si>
    <t xml:space="preserve">   (一)参保人数</t>
  </si>
  <si>
    <t>人</t>
  </si>
  <si>
    <t xml:space="preserve">       (2)本年补缴以前年度欠费</t>
  </si>
  <si>
    <t>　     1.在职职工</t>
  </si>
  <si>
    <t xml:space="preserve">       (3)本年新增欠费</t>
  </si>
  <si>
    <t xml:space="preserve">元
</t>
  </si>
  <si>
    <t xml:space="preserve">         其中：个人身份参保</t>
  </si>
  <si>
    <t xml:space="preserve">       (4)年末累计欠费</t>
  </si>
  <si>
    <t>　   　2.离休人员</t>
  </si>
  <si>
    <t xml:space="preserve">     3.本年预缴以后年度基本养老保险费</t>
  </si>
  <si>
    <t xml:space="preserve">       3.退休、退职人员</t>
  </si>
  <si>
    <t xml:space="preserve">     4.一次性补缴以前年度基本养老保险费</t>
  </si>
  <si>
    <t xml:space="preserve">        (1)当年新增退休退职人员</t>
  </si>
  <si>
    <t>二、城乡居民基本养老保险</t>
  </si>
  <si>
    <t xml:space="preserve"> 　     (2)当年死亡退休退职人员</t>
  </si>
  <si>
    <t xml:space="preserve">   (一)16－59周岁参保缴费人数</t>
  </si>
  <si>
    <t xml:space="preserve">   (二)缴费人数</t>
  </si>
  <si>
    <t xml:space="preserve">   (二)实际领取待遇人员</t>
  </si>
  <si>
    <t xml:space="preserve">       其中：个人身份缴费</t>
  </si>
  <si>
    <t xml:space="preserve">   (三)人均缴费水平</t>
  </si>
  <si>
    <t>元/年</t>
  </si>
  <si>
    <t xml:space="preserve">   (三)缴费基数总额</t>
  </si>
  <si>
    <t xml:space="preserve">   (四)人均财政对缴费补贴水平</t>
  </si>
  <si>
    <t>　　   1.单位</t>
  </si>
  <si>
    <t>三、机关事业单位基本养老保险</t>
  </si>
  <si>
    <t>　   　2.个人</t>
  </si>
  <si>
    <t xml:space="preserve">         其中：个人身份缴费基数总额</t>
  </si>
  <si>
    <t>　      1.在职职工</t>
  </si>
  <si>
    <t xml:space="preserve">   (四)缴费费率</t>
  </si>
  <si>
    <t>%</t>
  </si>
  <si>
    <t>　    　2.退休、退职人员</t>
  </si>
  <si>
    <t xml:space="preserve">       1.单位缴费费率</t>
  </si>
  <si>
    <t xml:space="preserve">       2.职工个人缴费费率</t>
  </si>
  <si>
    <t xml:space="preserve">       3.以个人身份参保缴费费率</t>
  </si>
  <si>
    <t xml:space="preserve">   　　1.单位</t>
  </si>
  <si>
    <t xml:space="preserve">   (五)人均缴费工资基数</t>
  </si>
  <si>
    <t xml:space="preserve">   (六)保险费缴纳情况</t>
  </si>
  <si>
    <t xml:space="preserve">       1.缴纳当年基本养老保险费</t>
  </si>
  <si>
    <t xml:space="preserve">       2.欠费情况</t>
  </si>
  <si>
    <t>四、统筹地区职工平均工资</t>
  </si>
  <si>
    <t>表十六</t>
  </si>
  <si>
    <t>2021年基本医疗保险基础资料表</t>
  </si>
  <si>
    <t>一、职工基本医疗保险</t>
  </si>
  <si>
    <t xml:space="preserve">        (1)上年末累计欠费</t>
  </si>
  <si>
    <t xml:space="preserve">        (2)本年补缴以前年度欠费</t>
  </si>
  <si>
    <t xml:space="preserve">       1.在职职工</t>
  </si>
  <si>
    <t xml:space="preserve">        (3)本年新增欠费</t>
  </si>
  <si>
    <t xml:space="preserve">       2.退休人员</t>
  </si>
  <si>
    <t xml:space="preserve">        (4)年末累计欠费</t>
  </si>
  <si>
    <t xml:space="preserve">       3.本年预缴以后年度基本医疗保险费</t>
  </si>
  <si>
    <t xml:space="preserve">       4.一次性补缴以前年度基本医疗保险费</t>
  </si>
  <si>
    <t xml:space="preserve">       1.单位</t>
  </si>
  <si>
    <t>二、城乡居民基本医疗保险</t>
  </si>
  <si>
    <t xml:space="preserve">       2.个人</t>
  </si>
  <si>
    <t xml:space="preserve">   (一)参保缴费年末人数</t>
  </si>
  <si>
    <t xml:space="preserve">   (二)缴费标准</t>
  </si>
  <si>
    <t xml:space="preserve">       其中：个人缴费标准</t>
  </si>
  <si>
    <t xml:space="preserve">       2.个人缴费费率</t>
  </si>
  <si>
    <t xml:space="preserve">             财政补贴标准</t>
  </si>
  <si>
    <t xml:space="preserve">   (三)大病保险情况</t>
  </si>
  <si>
    <t xml:space="preserve">      1.覆盖人数</t>
  </si>
  <si>
    <t xml:space="preserve">       1.缴纳当年基本医疗保险费</t>
  </si>
  <si>
    <t xml:space="preserve">      2.筹资标准</t>
  </si>
  <si>
    <t xml:space="preserve">      3.人均筹资水平</t>
  </si>
  <si>
    <t>表十七</t>
  </si>
  <si>
    <t>2021年失业保险、工伤保险基础资料表</t>
  </si>
  <si>
    <t>一、失业保险</t>
  </si>
  <si>
    <t xml:space="preserve">   (八)享受稳定岗位补贴企
       业参加失业保险人数</t>
  </si>
  <si>
    <t xml:space="preserve">   (九)享受技能提升补贴人数</t>
  </si>
  <si>
    <t xml:space="preserve">       其中：农民合同制工人参保人数</t>
  </si>
  <si>
    <t>二、工伤保险</t>
  </si>
  <si>
    <t xml:space="preserve">   (二)实际缴费人数</t>
  </si>
  <si>
    <t xml:space="preserve">   (六)缴纳当年工伤保险费</t>
  </si>
  <si>
    <t xml:space="preserve">   (六)全年领取失业保险金人月数</t>
  </si>
  <si>
    <t>人月</t>
  </si>
  <si>
    <t xml:space="preserve">       其中：按缴费基数缴纳的工伤保险费</t>
  </si>
  <si>
    <t xml:space="preserve">   (七)代缴医疗保险人月数</t>
  </si>
  <si>
    <t xml:space="preserve">  （七)享受工伤保险待遇全年累计人数</t>
  </si>
</sst>
</file>

<file path=xl/styles.xml><?xml version="1.0" encoding="utf-8"?>
<styleSheet xmlns="http://schemas.openxmlformats.org/spreadsheetml/2006/main">
  <numFmts count="9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#,##0_ ;\-#,##0;;"/>
    <numFmt numFmtId="177" formatCode="#,##0_ ;\-#,##0"/>
    <numFmt numFmtId="178" formatCode="#,##0.00_ ;\-#,##0.00"/>
    <numFmt numFmtId="179" formatCode="#,##0.00_ ;\-#,##0.00;;"/>
    <numFmt numFmtId="180" formatCode="0_ ;\-0;;"/>
  </numFmts>
  <fonts count="47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name val="仿宋_GB2312"/>
      <charset val="134"/>
    </font>
    <font>
      <sz val="16"/>
      <color indexed="8"/>
      <name val="黑体"/>
      <charset val="134"/>
    </font>
    <font>
      <sz val="12"/>
      <color indexed="8"/>
      <name val="仿宋_GB2312"/>
      <charset val="134"/>
    </font>
    <font>
      <sz val="12"/>
      <color indexed="8"/>
      <name val="宋体"/>
      <charset val="134"/>
    </font>
    <font>
      <b/>
      <sz val="12"/>
      <color indexed="8"/>
      <name val="宋体"/>
      <charset val="134"/>
    </font>
    <font>
      <sz val="12"/>
      <name val="楷体_GB2312"/>
      <charset val="134"/>
    </font>
    <font>
      <sz val="14"/>
      <color indexed="8"/>
      <name val="黑体"/>
      <charset val="134"/>
    </font>
    <font>
      <sz val="14"/>
      <color indexed="8"/>
      <name val="仿宋_GB2312"/>
      <charset val="134"/>
    </font>
    <font>
      <sz val="12"/>
      <color indexed="8"/>
      <name val="黑体"/>
      <charset val="134"/>
    </font>
    <font>
      <sz val="10"/>
      <color indexed="8"/>
      <name val="仿宋_GB2312"/>
      <charset val="134"/>
    </font>
    <font>
      <sz val="10"/>
      <color indexed="8"/>
      <name val="黑体"/>
      <charset val="134"/>
    </font>
    <font>
      <sz val="10"/>
      <color indexed="8"/>
      <name val="宋体"/>
      <charset val="134"/>
    </font>
    <font>
      <b/>
      <sz val="14"/>
      <color indexed="8"/>
      <name val="仿宋_GB2312"/>
      <charset val="134"/>
    </font>
    <font>
      <sz val="11"/>
      <color indexed="8"/>
      <name val="黑体"/>
      <charset val="134"/>
    </font>
    <font>
      <sz val="12"/>
      <name val="黑体"/>
      <charset val="134"/>
    </font>
    <font>
      <sz val="29"/>
      <color indexed="8"/>
      <name val="宋体"/>
      <charset val="134"/>
    </font>
    <font>
      <sz val="18"/>
      <color indexed="8"/>
      <name val="华文中宋"/>
      <charset val="134"/>
    </font>
    <font>
      <sz val="11"/>
      <color indexed="8"/>
      <name val="宋体"/>
      <charset val="134"/>
    </font>
    <font>
      <b/>
      <sz val="30"/>
      <color indexed="8"/>
      <name val="宋体"/>
      <charset val="134"/>
    </font>
    <font>
      <sz val="27"/>
      <color indexed="8"/>
      <name val="宋体"/>
      <charset val="134"/>
    </font>
    <font>
      <sz val="41"/>
      <color indexed="8"/>
      <name val="黑体"/>
      <charset val="134"/>
    </font>
    <font>
      <b/>
      <sz val="25"/>
      <color indexed="8"/>
      <name val="宋体"/>
      <charset val="134"/>
    </font>
    <font>
      <b/>
      <sz val="41"/>
      <color indexed="8"/>
      <name val="宋体"/>
      <charset val="134"/>
    </font>
    <font>
      <sz val="18"/>
      <color indexed="8"/>
      <name val="宋体"/>
      <charset val="134"/>
    </font>
    <font>
      <sz val="21"/>
      <color indexed="8"/>
      <name val="宋体"/>
      <charset val="134"/>
    </font>
    <font>
      <sz val="12"/>
      <color indexed="12"/>
      <name val="宋体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auto="1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/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dashed">
        <color auto="1"/>
      </bottom>
      <diagonal/>
    </border>
    <border>
      <left/>
      <right/>
      <top style="dashed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38" fillId="16" borderId="3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30" borderId="38" applyNumberFormat="0" applyFont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5" fillId="0" borderId="32" applyNumberFormat="0" applyFill="0" applyAlignment="0" applyProtection="0">
      <alignment vertical="center"/>
    </xf>
    <xf numFmtId="0" fontId="34" fillId="0" borderId="32" applyNumberFormat="0" applyFill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0" fillId="0" borderId="36" applyNumberFormat="0" applyFill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44" fillId="19" borderId="37" applyNumberFormat="0" applyAlignment="0" applyProtection="0">
      <alignment vertical="center"/>
    </xf>
    <xf numFmtId="0" fontId="39" fillId="19" borderId="33" applyNumberFormat="0" applyAlignment="0" applyProtection="0">
      <alignment vertical="center"/>
    </xf>
    <xf numFmtId="0" fontId="33" fillId="10" borderId="31" applyNumberFormat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40" fillId="0" borderId="34" applyNumberFormat="0" applyFill="0" applyAlignment="0" applyProtection="0">
      <alignment vertical="center"/>
    </xf>
    <xf numFmtId="0" fontId="41" fillId="0" borderId="35" applyNumberFormat="0" applyFill="0" applyAlignment="0" applyProtection="0">
      <alignment vertical="center"/>
    </xf>
    <xf numFmtId="0" fontId="46" fillId="33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0" fillId="0" borderId="0"/>
  </cellStyleXfs>
  <cellXfs count="265">
    <xf numFmtId="0" fontId="0" fillId="0" borderId="0" xfId="0"/>
    <xf numFmtId="0" fontId="1" fillId="0" borderId="0" xfId="49" applyFont="1" applyFill="1" applyBorder="1"/>
    <xf numFmtId="0" fontId="2" fillId="0" borderId="0" xfId="49" applyFont="1" applyFill="1" applyBorder="1"/>
    <xf numFmtId="49" fontId="3" fillId="2" borderId="0" xfId="49" applyNumberFormat="1" applyFont="1" applyFill="1" applyBorder="1" applyAlignment="1">
      <alignment horizontal="center" vertical="center"/>
    </xf>
    <xf numFmtId="0" fontId="3" fillId="2" borderId="0" xfId="49" applyFont="1" applyFill="1" applyBorder="1" applyAlignment="1">
      <alignment horizontal="center" vertical="center"/>
    </xf>
    <xf numFmtId="49" fontId="4" fillId="2" borderId="1" xfId="49" applyNumberFormat="1" applyFont="1" applyFill="1" applyBorder="1" applyAlignment="1">
      <alignment vertical="center"/>
    </xf>
    <xf numFmtId="49" fontId="5" fillId="2" borderId="1" xfId="49" applyNumberFormat="1" applyFont="1" applyFill="1" applyBorder="1" applyAlignment="1">
      <alignment horizontal="center" vertical="center"/>
    </xf>
    <xf numFmtId="49" fontId="5" fillId="2" borderId="1" xfId="49" applyNumberFormat="1" applyFont="1" applyFill="1" applyBorder="1" applyAlignment="1">
      <alignment vertical="center"/>
    </xf>
    <xf numFmtId="49" fontId="5" fillId="2" borderId="1" xfId="49" applyNumberFormat="1" applyFont="1" applyFill="1" applyBorder="1" applyAlignment="1">
      <alignment horizontal="right" vertical="center"/>
    </xf>
    <xf numFmtId="49" fontId="6" fillId="2" borderId="2" xfId="49" applyNumberFormat="1" applyFont="1" applyFill="1" applyBorder="1" applyAlignment="1">
      <alignment horizontal="center" vertical="center"/>
    </xf>
    <xf numFmtId="49" fontId="6" fillId="2" borderId="3" xfId="49" applyNumberFormat="1" applyFont="1" applyFill="1" applyBorder="1" applyAlignment="1">
      <alignment horizontal="center" vertical="center"/>
    </xf>
    <xf numFmtId="49" fontId="6" fillId="2" borderId="4" xfId="49" applyNumberFormat="1" applyFont="1" applyFill="1" applyBorder="1" applyAlignment="1">
      <alignment horizontal="center" vertical="center"/>
    </xf>
    <xf numFmtId="49" fontId="4" fillId="3" borderId="2" xfId="49" applyNumberFormat="1" applyFont="1" applyFill="1" applyBorder="1" applyAlignment="1">
      <alignment vertical="center"/>
    </xf>
    <xf numFmtId="49" fontId="4" fillId="3" borderId="2" xfId="49" applyNumberFormat="1" applyFont="1" applyFill="1" applyBorder="1" applyAlignment="1">
      <alignment horizontal="center" vertical="center"/>
    </xf>
    <xf numFmtId="49" fontId="4" fillId="3" borderId="5" xfId="49" applyNumberFormat="1" applyFont="1" applyFill="1" applyBorder="1" applyAlignment="1">
      <alignment horizontal="center" vertical="center"/>
    </xf>
    <xf numFmtId="49" fontId="4" fillId="3" borderId="6" xfId="49" applyNumberFormat="1" applyFont="1" applyFill="1" applyBorder="1" applyAlignment="1">
      <alignment vertical="center" wrapText="1"/>
    </xf>
    <xf numFmtId="49" fontId="4" fillId="3" borderId="6" xfId="49" applyNumberFormat="1" applyFont="1" applyFill="1" applyBorder="1" applyAlignment="1">
      <alignment horizontal="center" vertical="center"/>
    </xf>
    <xf numFmtId="177" fontId="4" fillId="3" borderId="6" xfId="49" applyNumberFormat="1" applyFont="1" applyFill="1" applyBorder="1" applyAlignment="1">
      <alignment horizontal="right" vertical="center"/>
    </xf>
    <xf numFmtId="176" fontId="4" fillId="3" borderId="6" xfId="49" applyNumberFormat="1" applyFont="1" applyFill="1" applyBorder="1" applyAlignment="1">
      <alignment vertical="center"/>
    </xf>
    <xf numFmtId="49" fontId="4" fillId="3" borderId="4" xfId="49" applyNumberFormat="1" applyFont="1" applyFill="1" applyBorder="1" applyAlignment="1">
      <alignment vertical="center" wrapText="1"/>
    </xf>
    <xf numFmtId="49" fontId="4" fillId="3" borderId="4" xfId="49" applyNumberFormat="1" applyFont="1" applyFill="1" applyBorder="1" applyAlignment="1">
      <alignment horizontal="center" vertical="center"/>
    </xf>
    <xf numFmtId="177" fontId="4" fillId="3" borderId="4" xfId="49" applyNumberFormat="1" applyFont="1" applyFill="1" applyBorder="1" applyAlignment="1">
      <alignment horizontal="right" vertical="center"/>
    </xf>
    <xf numFmtId="177" fontId="4" fillId="3" borderId="7" xfId="49" applyNumberFormat="1" applyFont="1" applyFill="1" applyBorder="1" applyAlignment="1">
      <alignment horizontal="right" vertical="center"/>
    </xf>
    <xf numFmtId="49" fontId="4" fillId="3" borderId="6" xfId="49" applyNumberFormat="1" applyFont="1" applyFill="1" applyBorder="1" applyAlignment="1">
      <alignment vertical="center"/>
    </xf>
    <xf numFmtId="0" fontId="4" fillId="3" borderId="6" xfId="49" applyFont="1" applyFill="1" applyBorder="1" applyAlignment="1">
      <alignment vertical="center"/>
    </xf>
    <xf numFmtId="0" fontId="4" fillId="3" borderId="6" xfId="49" applyFont="1" applyFill="1" applyBorder="1" applyAlignment="1">
      <alignment horizontal="center" vertical="center"/>
    </xf>
    <xf numFmtId="49" fontId="4" fillId="3" borderId="6" xfId="49" applyNumberFormat="1" applyFont="1" applyFill="1" applyBorder="1" applyAlignment="1">
      <alignment horizontal="left" vertical="center"/>
    </xf>
    <xf numFmtId="178" fontId="4" fillId="3" borderId="6" xfId="49" applyNumberFormat="1" applyFont="1" applyFill="1" applyBorder="1" applyAlignment="1">
      <alignment horizontal="right" vertical="center"/>
    </xf>
    <xf numFmtId="176" fontId="4" fillId="3" borderId="6" xfId="49" applyNumberFormat="1" applyFont="1" applyFill="1" applyBorder="1" applyAlignment="1">
      <alignment horizontal="right" vertical="center"/>
    </xf>
    <xf numFmtId="49" fontId="5" fillId="2" borderId="8" xfId="49" applyNumberFormat="1" applyFont="1" applyFill="1" applyBorder="1" applyAlignment="1">
      <alignment vertical="center"/>
    </xf>
    <xf numFmtId="49" fontId="5" fillId="2" borderId="8" xfId="49" applyNumberFormat="1" applyFont="1" applyFill="1" applyBorder="1" applyAlignment="1">
      <alignment horizontal="center" vertical="center"/>
    </xf>
    <xf numFmtId="0" fontId="5" fillId="2" borderId="8" xfId="49" applyFont="1" applyFill="1" applyBorder="1" applyAlignment="1">
      <alignment vertical="center"/>
    </xf>
    <xf numFmtId="0" fontId="5" fillId="2" borderId="8" xfId="49" applyFont="1" applyFill="1" applyBorder="1" applyAlignment="1">
      <alignment horizontal="right" vertical="center"/>
    </xf>
    <xf numFmtId="0" fontId="7" fillId="0" borderId="0" xfId="49" applyFont="1" applyFill="1" applyBorder="1"/>
    <xf numFmtId="49" fontId="8" fillId="2" borderId="0" xfId="49" applyNumberFormat="1" applyFont="1" applyFill="1" applyBorder="1" applyAlignment="1">
      <alignment horizontal="center" vertical="center"/>
    </xf>
    <xf numFmtId="0" fontId="8" fillId="2" borderId="0" xfId="49" applyFont="1" applyFill="1" applyBorder="1" applyAlignment="1">
      <alignment horizontal="center" vertical="center"/>
    </xf>
    <xf numFmtId="49" fontId="4" fillId="2" borderId="9" xfId="49" applyNumberFormat="1" applyFont="1" applyFill="1" applyBorder="1" applyAlignment="1">
      <alignment vertical="center"/>
    </xf>
    <xf numFmtId="49" fontId="4" fillId="2" borderId="9" xfId="49" applyNumberFormat="1" applyFont="1" applyFill="1" applyBorder="1" applyAlignment="1">
      <alignment horizontal="right" vertical="center"/>
    </xf>
    <xf numFmtId="49" fontId="8" fillId="2" borderId="2" xfId="49" applyNumberFormat="1" applyFont="1" applyFill="1" applyBorder="1" applyAlignment="1">
      <alignment horizontal="center" vertical="center"/>
    </xf>
    <xf numFmtId="49" fontId="8" fillId="2" borderId="10" xfId="49" applyNumberFormat="1" applyFont="1" applyFill="1" applyBorder="1" applyAlignment="1">
      <alignment horizontal="center" vertical="center"/>
    </xf>
    <xf numFmtId="49" fontId="8" fillId="2" borderId="6" xfId="49" applyNumberFormat="1" applyFont="1" applyFill="1" applyBorder="1" applyAlignment="1">
      <alignment horizontal="center" vertical="center"/>
    </xf>
    <xf numFmtId="49" fontId="4" fillId="3" borderId="10" xfId="49" applyNumberFormat="1" applyFont="1" applyFill="1" applyBorder="1" applyAlignment="1">
      <alignment horizontal="center" vertical="center"/>
    </xf>
    <xf numFmtId="179" fontId="4" fillId="3" borderId="6" xfId="49" applyNumberFormat="1" applyFont="1" applyFill="1" applyBorder="1" applyAlignment="1">
      <alignment horizontal="right" vertical="center"/>
    </xf>
    <xf numFmtId="176" fontId="4" fillId="3" borderId="2" xfId="49" applyNumberFormat="1" applyFont="1" applyFill="1" applyBorder="1" applyAlignment="1">
      <alignment horizontal="right" vertical="center"/>
    </xf>
    <xf numFmtId="176" fontId="4" fillId="3" borderId="10" xfId="49" applyNumberFormat="1" applyFont="1" applyFill="1" applyBorder="1" applyAlignment="1">
      <alignment horizontal="right" vertical="center"/>
    </xf>
    <xf numFmtId="49" fontId="4" fillId="3" borderId="4" xfId="49" applyNumberFormat="1" applyFont="1" applyFill="1" applyBorder="1" applyAlignment="1">
      <alignment vertical="center"/>
    </xf>
    <xf numFmtId="49" fontId="4" fillId="3" borderId="11" xfId="49" applyNumberFormat="1" applyFont="1" applyFill="1" applyBorder="1" applyAlignment="1">
      <alignment horizontal="center" vertical="center"/>
    </xf>
    <xf numFmtId="49" fontId="4" fillId="3" borderId="7" xfId="49" applyNumberFormat="1" applyFont="1" applyFill="1" applyBorder="1" applyAlignment="1">
      <alignment horizontal="center" vertical="center"/>
    </xf>
    <xf numFmtId="49" fontId="4" fillId="3" borderId="12" xfId="49" applyNumberFormat="1" applyFont="1" applyFill="1" applyBorder="1" applyAlignment="1">
      <alignment horizontal="center" vertical="center"/>
    </xf>
    <xf numFmtId="179" fontId="4" fillId="3" borderId="4" xfId="49" applyNumberFormat="1" applyFont="1" applyFill="1" applyBorder="1" applyAlignment="1">
      <alignment horizontal="right" vertical="center"/>
    </xf>
    <xf numFmtId="179" fontId="4" fillId="3" borderId="7" xfId="49" applyNumberFormat="1" applyFont="1" applyFill="1" applyBorder="1" applyAlignment="1">
      <alignment horizontal="right" vertical="center"/>
    </xf>
    <xf numFmtId="49" fontId="8" fillId="2" borderId="0" xfId="49" applyNumberFormat="1" applyFont="1" applyFill="1" applyBorder="1" applyAlignment="1">
      <alignment horizontal="center" vertical="center" wrapText="1"/>
    </xf>
    <xf numFmtId="0" fontId="8" fillId="2" borderId="0" xfId="49" applyFont="1" applyFill="1" applyBorder="1" applyAlignment="1">
      <alignment horizontal="center" vertical="center" wrapText="1"/>
    </xf>
    <xf numFmtId="49" fontId="9" fillId="2" borderId="0" xfId="49" applyNumberFormat="1" applyFont="1" applyFill="1" applyBorder="1" applyAlignment="1">
      <alignment horizontal="left" vertical="center" wrapText="1"/>
    </xf>
    <xf numFmtId="0" fontId="3" fillId="2" borderId="0" xfId="49" applyFont="1" applyFill="1" applyBorder="1" applyAlignment="1">
      <alignment horizontal="center" vertical="center" wrapText="1"/>
    </xf>
    <xf numFmtId="0" fontId="9" fillId="2" borderId="0" xfId="49" applyFont="1" applyFill="1" applyBorder="1" applyAlignment="1">
      <alignment horizontal="right" vertical="center" wrapText="1"/>
    </xf>
    <xf numFmtId="49" fontId="8" fillId="2" borderId="2" xfId="49" applyNumberFormat="1" applyFont="1" applyFill="1" applyBorder="1" applyAlignment="1">
      <alignment horizontal="center" vertical="center" wrapText="1"/>
    </xf>
    <xf numFmtId="49" fontId="8" fillId="2" borderId="4" xfId="49" applyNumberFormat="1" applyFont="1" applyFill="1" applyBorder="1" applyAlignment="1">
      <alignment horizontal="center" vertical="center"/>
    </xf>
    <xf numFmtId="49" fontId="4" fillId="3" borderId="2" xfId="49" applyNumberFormat="1" applyFont="1" applyFill="1" applyBorder="1" applyAlignment="1">
      <alignment horizontal="left" vertical="center" wrapText="1"/>
    </xf>
    <xf numFmtId="49" fontId="4" fillId="3" borderId="13" xfId="49" applyNumberFormat="1" applyFont="1" applyFill="1" applyBorder="1" applyAlignment="1">
      <alignment horizontal="center" vertical="center"/>
    </xf>
    <xf numFmtId="179" fontId="4" fillId="3" borderId="10" xfId="49" applyNumberFormat="1" applyFont="1" applyFill="1" applyBorder="1" applyAlignment="1">
      <alignment horizontal="right" vertical="center"/>
    </xf>
    <xf numFmtId="179" fontId="4" fillId="3" borderId="12" xfId="49" applyNumberFormat="1" applyFont="1" applyFill="1" applyBorder="1" applyAlignment="1">
      <alignment horizontal="right" vertical="center"/>
    </xf>
    <xf numFmtId="49" fontId="4" fillId="3" borderId="4" xfId="49" applyNumberFormat="1" applyFont="1" applyFill="1" applyBorder="1" applyAlignment="1">
      <alignment horizontal="left" vertical="center" wrapText="1"/>
    </xf>
    <xf numFmtId="176" fontId="4" fillId="3" borderId="11" xfId="49" applyNumberFormat="1" applyFont="1" applyFill="1" applyBorder="1" applyAlignment="1">
      <alignment horizontal="right" vertical="center"/>
    </xf>
    <xf numFmtId="179" fontId="4" fillId="3" borderId="2" xfId="49" applyNumberFormat="1" applyFont="1" applyFill="1" applyBorder="1" applyAlignment="1">
      <alignment horizontal="right" vertical="center"/>
    </xf>
    <xf numFmtId="49" fontId="4" fillId="3" borderId="6" xfId="49" applyNumberFormat="1" applyFont="1" applyFill="1" applyBorder="1" applyAlignment="1">
      <alignment horizontal="left" vertical="center" wrapText="1"/>
    </xf>
    <xf numFmtId="49" fontId="4" fillId="3" borderId="6" xfId="49" applyNumberFormat="1" applyFont="1" applyFill="1" applyBorder="1" applyAlignment="1">
      <alignment horizontal="center" vertical="center" wrapText="1"/>
    </xf>
    <xf numFmtId="49" fontId="4" fillId="3" borderId="13" xfId="49" applyNumberFormat="1" applyFont="1" applyFill="1" applyBorder="1" applyAlignment="1">
      <alignment horizontal="center" vertical="center" wrapText="1"/>
    </xf>
    <xf numFmtId="49" fontId="4" fillId="3" borderId="14" xfId="49" applyNumberFormat="1" applyFont="1" applyFill="1" applyBorder="1" applyAlignment="1">
      <alignment horizontal="center" vertical="center"/>
    </xf>
    <xf numFmtId="49" fontId="4" fillId="3" borderId="15" xfId="49" applyNumberFormat="1" applyFont="1" applyFill="1" applyBorder="1" applyAlignment="1">
      <alignment horizontal="left" vertical="center" wrapText="1"/>
    </xf>
    <xf numFmtId="49" fontId="4" fillId="3" borderId="14" xfId="49" applyNumberFormat="1" applyFont="1" applyFill="1" applyBorder="1" applyAlignment="1">
      <alignment horizontal="center" vertical="center" wrapText="1"/>
    </xf>
    <xf numFmtId="49" fontId="4" fillId="3" borderId="16" xfId="49" applyNumberFormat="1" applyFont="1" applyFill="1" applyBorder="1" applyAlignment="1">
      <alignment horizontal="center" vertical="center" wrapText="1"/>
    </xf>
    <xf numFmtId="49" fontId="4" fillId="3" borderId="10" xfId="49" applyNumberFormat="1" applyFont="1" applyFill="1" applyBorder="1" applyAlignment="1">
      <alignment horizontal="center" vertical="center" wrapText="1"/>
    </xf>
    <xf numFmtId="49" fontId="4" fillId="3" borderId="7" xfId="49" applyNumberFormat="1" applyFont="1" applyFill="1" applyBorder="1" applyAlignment="1">
      <alignment horizontal="center" vertical="center" wrapText="1"/>
    </xf>
    <xf numFmtId="49" fontId="4" fillId="3" borderId="13" xfId="49" applyNumberFormat="1" applyFont="1" applyFill="1" applyBorder="1" applyAlignment="1">
      <alignment horizontal="left" vertical="center" wrapText="1"/>
    </xf>
    <xf numFmtId="49" fontId="4" fillId="3" borderId="16" xfId="49" applyNumberFormat="1" applyFont="1" applyFill="1" applyBorder="1" applyAlignment="1">
      <alignment horizontal="center" vertical="center"/>
    </xf>
    <xf numFmtId="49" fontId="4" fillId="3" borderId="15" xfId="49" applyNumberFormat="1" applyFont="1" applyFill="1" applyBorder="1" applyAlignment="1">
      <alignment horizontal="center" vertical="center"/>
    </xf>
    <xf numFmtId="179" fontId="4" fillId="3" borderId="11" xfId="49" applyNumberFormat="1" applyFont="1" applyFill="1" applyBorder="1" applyAlignment="1">
      <alignment horizontal="right" vertical="center"/>
    </xf>
    <xf numFmtId="49" fontId="4" fillId="3" borderId="12" xfId="49" applyNumberFormat="1" applyFont="1" applyFill="1" applyBorder="1" applyAlignment="1">
      <alignment horizontal="left" vertical="center" wrapText="1"/>
    </xf>
    <xf numFmtId="49" fontId="4" fillId="3" borderId="12" xfId="49" applyNumberFormat="1" applyFont="1" applyFill="1" applyBorder="1" applyAlignment="1">
      <alignment horizontal="center" vertical="center" wrapText="1"/>
    </xf>
    <xf numFmtId="176" fontId="4" fillId="3" borderId="12" xfId="49" applyNumberFormat="1" applyFont="1" applyFill="1" applyBorder="1" applyAlignment="1">
      <alignment horizontal="right" vertical="center"/>
    </xf>
    <xf numFmtId="49" fontId="4" fillId="3" borderId="11" xfId="49" applyNumberFormat="1" applyFont="1" applyFill="1" applyBorder="1" applyAlignment="1">
      <alignment vertical="center"/>
    </xf>
    <xf numFmtId="49" fontId="5" fillId="2" borderId="8" xfId="49" applyNumberFormat="1" applyFont="1" applyFill="1" applyBorder="1" applyAlignment="1">
      <alignment horizontal="right" vertical="center"/>
    </xf>
    <xf numFmtId="49" fontId="10" fillId="2" borderId="0" xfId="49" applyNumberFormat="1" applyFont="1" applyFill="1" applyBorder="1" applyAlignment="1">
      <alignment horizontal="center" vertical="center"/>
    </xf>
    <xf numFmtId="0" fontId="10" fillId="2" borderId="0" xfId="49" applyFont="1" applyFill="1" applyBorder="1" applyAlignment="1">
      <alignment horizontal="center" vertical="center"/>
    </xf>
    <xf numFmtId="49" fontId="11" fillId="2" borderId="1" xfId="49" applyNumberFormat="1" applyFont="1" applyFill="1" applyBorder="1" applyAlignment="1">
      <alignment vertical="center"/>
    </xf>
    <xf numFmtId="49" fontId="11" fillId="2" borderId="1" xfId="49" applyNumberFormat="1" applyFont="1" applyFill="1" applyBorder="1" applyAlignment="1">
      <alignment horizontal="right" vertical="center"/>
    </xf>
    <xf numFmtId="49" fontId="12" fillId="2" borderId="2" xfId="49" applyNumberFormat="1" applyFont="1" applyFill="1" applyBorder="1" applyAlignment="1">
      <alignment horizontal="center" vertical="center"/>
    </xf>
    <xf numFmtId="49" fontId="13" fillId="3" borderId="2" xfId="49" applyNumberFormat="1" applyFont="1" applyFill="1" applyBorder="1" applyAlignment="1">
      <alignment vertical="center"/>
    </xf>
    <xf numFmtId="179" fontId="13" fillId="3" borderId="2" xfId="49" applyNumberFormat="1" applyFont="1" applyFill="1" applyBorder="1" applyAlignment="1">
      <alignment horizontal="right" vertical="center"/>
    </xf>
    <xf numFmtId="49" fontId="13" fillId="3" borderId="17" xfId="49" applyNumberFormat="1" applyFont="1" applyFill="1" applyBorder="1" applyAlignment="1">
      <alignment vertical="center"/>
    </xf>
    <xf numFmtId="49" fontId="13" fillId="3" borderId="17" xfId="49" applyNumberFormat="1" applyFont="1" applyFill="1" applyBorder="1" applyAlignment="1">
      <alignment vertical="center" wrapText="1"/>
    </xf>
    <xf numFmtId="49" fontId="13" fillId="3" borderId="4" xfId="49" applyNumberFormat="1" applyFont="1" applyFill="1" applyBorder="1" applyAlignment="1">
      <alignment vertical="center"/>
    </xf>
    <xf numFmtId="179" fontId="13" fillId="3" borderId="4" xfId="49" applyNumberFormat="1" applyFont="1" applyFill="1" applyBorder="1" applyAlignment="1">
      <alignment horizontal="right" vertical="center"/>
    </xf>
    <xf numFmtId="49" fontId="13" fillId="3" borderId="3" xfId="49" applyNumberFormat="1" applyFont="1" applyFill="1" applyBorder="1" applyAlignment="1">
      <alignment vertical="center"/>
    </xf>
    <xf numFmtId="49" fontId="13" fillId="3" borderId="14" xfId="49" applyNumberFormat="1" applyFont="1" applyFill="1" applyBorder="1" applyAlignment="1">
      <alignment horizontal="center" vertical="center"/>
    </xf>
    <xf numFmtId="49" fontId="13" fillId="3" borderId="6" xfId="49" applyNumberFormat="1" applyFont="1" applyFill="1" applyBorder="1" applyAlignment="1">
      <alignment horizontal="center" vertical="center"/>
    </xf>
    <xf numFmtId="49" fontId="13" fillId="3" borderId="18" xfId="49" applyNumberFormat="1" applyFont="1" applyFill="1" applyBorder="1" applyAlignment="1">
      <alignment vertical="center"/>
    </xf>
    <xf numFmtId="179" fontId="13" fillId="3" borderId="13" xfId="49" applyNumberFormat="1" applyFont="1" applyFill="1" applyBorder="1" applyAlignment="1">
      <alignment horizontal="right" vertical="center"/>
    </xf>
    <xf numFmtId="49" fontId="13" fillId="3" borderId="6" xfId="49" applyNumberFormat="1" applyFont="1" applyFill="1" applyBorder="1" applyAlignment="1">
      <alignment vertical="center"/>
    </xf>
    <xf numFmtId="179" fontId="13" fillId="3" borderId="6" xfId="49" applyNumberFormat="1" applyFont="1" applyFill="1" applyBorder="1" applyAlignment="1">
      <alignment horizontal="right" vertical="center"/>
    </xf>
    <xf numFmtId="49" fontId="13" fillId="3" borderId="6" xfId="49" applyNumberFormat="1" applyFont="1" applyFill="1" applyBorder="1" applyAlignment="1">
      <alignment horizontal="left" vertical="center"/>
    </xf>
    <xf numFmtId="49" fontId="13" fillId="3" borderId="15" xfId="49" applyNumberFormat="1" applyFont="1" applyFill="1" applyBorder="1" applyAlignment="1">
      <alignment vertical="center"/>
    </xf>
    <xf numFmtId="179" fontId="13" fillId="3" borderId="15" xfId="49" applyNumberFormat="1" applyFont="1" applyFill="1" applyBorder="1" applyAlignment="1">
      <alignment horizontal="right" vertical="center"/>
    </xf>
    <xf numFmtId="179" fontId="13" fillId="3" borderId="17" xfId="49" applyNumberFormat="1" applyFont="1" applyFill="1" applyBorder="1" applyAlignment="1">
      <alignment horizontal="right" vertical="center"/>
    </xf>
    <xf numFmtId="49" fontId="13" fillId="3" borderId="10" xfId="49" applyNumberFormat="1" applyFont="1" applyFill="1" applyBorder="1" applyAlignment="1">
      <alignment horizontal="center" vertical="center"/>
    </xf>
    <xf numFmtId="49" fontId="13" fillId="3" borderId="12" xfId="49" applyNumberFormat="1" applyFont="1" applyFill="1" applyBorder="1" applyAlignment="1">
      <alignment horizontal="center" vertical="center"/>
    </xf>
    <xf numFmtId="49" fontId="13" fillId="3" borderId="19" xfId="49" applyNumberFormat="1" applyFont="1" applyFill="1" applyBorder="1" applyAlignment="1">
      <alignment horizontal="center" vertical="center"/>
    </xf>
    <xf numFmtId="49" fontId="13" fillId="3" borderId="2" xfId="49" applyNumberFormat="1" applyFont="1" applyFill="1" applyBorder="1" applyAlignment="1">
      <alignment horizontal="center" vertical="center"/>
    </xf>
    <xf numFmtId="0" fontId="5" fillId="2" borderId="0" xfId="49" applyFont="1" applyFill="1" applyBorder="1" applyAlignment="1">
      <alignment vertical="center"/>
    </xf>
    <xf numFmtId="0" fontId="5" fillId="2" borderId="0" xfId="49" applyFont="1" applyFill="1" applyBorder="1" applyAlignment="1">
      <alignment horizontal="right" vertical="center"/>
    </xf>
    <xf numFmtId="49" fontId="9" fillId="2" borderId="1" xfId="49" applyNumberFormat="1" applyFont="1" applyFill="1" applyBorder="1" applyAlignment="1">
      <alignment vertical="center"/>
    </xf>
    <xf numFmtId="49" fontId="9" fillId="2" borderId="1" xfId="49" applyNumberFormat="1" applyFont="1" applyFill="1" applyBorder="1" applyAlignment="1">
      <alignment horizontal="right" vertical="center"/>
    </xf>
    <xf numFmtId="49" fontId="11" fillId="2" borderId="2" xfId="49" applyNumberFormat="1" applyFont="1" applyFill="1" applyBorder="1" applyAlignment="1">
      <alignment horizontal="center" vertical="center"/>
    </xf>
    <xf numFmtId="49" fontId="11" fillId="3" borderId="2" xfId="49" applyNumberFormat="1" applyFont="1" applyFill="1" applyBorder="1" applyAlignment="1">
      <alignment vertical="center"/>
    </xf>
    <xf numFmtId="179" fontId="11" fillId="3" borderId="2" xfId="49" applyNumberFormat="1" applyFont="1" applyFill="1" applyBorder="1" applyAlignment="1">
      <alignment horizontal="right" vertical="center"/>
    </xf>
    <xf numFmtId="49" fontId="11" fillId="3" borderId="3" xfId="49" applyNumberFormat="1" applyFont="1" applyFill="1" applyBorder="1" applyAlignment="1">
      <alignment vertical="center"/>
    </xf>
    <xf numFmtId="49" fontId="11" fillId="3" borderId="18" xfId="49" applyNumberFormat="1" applyFont="1" applyFill="1" applyBorder="1" applyAlignment="1">
      <alignment vertical="center"/>
    </xf>
    <xf numFmtId="179" fontId="11" fillId="3" borderId="4" xfId="49" applyNumberFormat="1" applyFont="1" applyFill="1" applyBorder="1" applyAlignment="1">
      <alignment horizontal="right" vertical="center"/>
    </xf>
    <xf numFmtId="49" fontId="11" fillId="3" borderId="20" xfId="49" applyNumberFormat="1" applyFont="1" applyFill="1" applyBorder="1" applyAlignment="1">
      <alignment vertical="center"/>
    </xf>
    <xf numFmtId="179" fontId="11" fillId="3" borderId="15" xfId="49" applyNumberFormat="1" applyFont="1" applyFill="1" applyBorder="1" applyAlignment="1">
      <alignment horizontal="right" vertical="center"/>
    </xf>
    <xf numFmtId="49" fontId="11" fillId="3" borderId="4" xfId="49" applyNumberFormat="1" applyFont="1" applyFill="1" applyBorder="1" applyAlignment="1">
      <alignment vertical="center"/>
    </xf>
    <xf numFmtId="49" fontId="11" fillId="3" borderId="15" xfId="49" applyNumberFormat="1" applyFont="1" applyFill="1" applyBorder="1" applyAlignment="1">
      <alignment vertical="center"/>
    </xf>
    <xf numFmtId="49" fontId="11" fillId="3" borderId="17" xfId="49" applyNumberFormat="1" applyFont="1" applyFill="1" applyBorder="1" applyAlignment="1">
      <alignment vertical="center"/>
    </xf>
    <xf numFmtId="49" fontId="11" fillId="3" borderId="2" xfId="49" applyNumberFormat="1" applyFont="1" applyFill="1" applyBorder="1" applyAlignment="1">
      <alignment horizontal="center" vertical="center"/>
    </xf>
    <xf numFmtId="179" fontId="11" fillId="3" borderId="17" xfId="49" applyNumberFormat="1" applyFont="1" applyFill="1" applyBorder="1" applyAlignment="1">
      <alignment horizontal="right" vertical="center"/>
    </xf>
    <xf numFmtId="49" fontId="11" fillId="3" borderId="17" xfId="49" applyNumberFormat="1" applyFont="1" applyFill="1" applyBorder="1" applyAlignment="1">
      <alignment horizontal="center" vertical="center"/>
    </xf>
    <xf numFmtId="49" fontId="5" fillId="2" borderId="0" xfId="49" applyNumberFormat="1" applyFont="1" applyFill="1" applyBorder="1" applyAlignment="1">
      <alignment vertical="center"/>
    </xf>
    <xf numFmtId="0" fontId="10" fillId="2" borderId="0" xfId="49" applyFont="1" applyFill="1" applyBorder="1" applyAlignment="1">
      <alignment horizontal="left" vertical="center"/>
    </xf>
    <xf numFmtId="49" fontId="4" fillId="2" borderId="1" xfId="49" applyNumberFormat="1" applyFont="1" applyFill="1" applyBorder="1" applyAlignment="1">
      <alignment horizontal="left" vertical="center"/>
    </xf>
    <xf numFmtId="49" fontId="4" fillId="2" borderId="1" xfId="49" applyNumberFormat="1" applyFont="1" applyFill="1" applyBorder="1" applyAlignment="1">
      <alignment horizontal="right" vertical="center"/>
    </xf>
    <xf numFmtId="49" fontId="10" fillId="2" borderId="2" xfId="49" applyNumberFormat="1" applyFont="1" applyFill="1" applyBorder="1" applyAlignment="1">
      <alignment horizontal="center" vertical="center"/>
    </xf>
    <xf numFmtId="49" fontId="4" fillId="3" borderId="2" xfId="49" applyNumberFormat="1" applyFont="1" applyFill="1" applyBorder="1" applyAlignment="1">
      <alignment vertical="center" shrinkToFit="1"/>
    </xf>
    <xf numFmtId="49" fontId="4" fillId="3" borderId="2" xfId="49" applyNumberFormat="1" applyFont="1" applyFill="1" applyBorder="1" applyAlignment="1">
      <alignment horizontal="left" vertical="center"/>
    </xf>
    <xf numFmtId="49" fontId="4" fillId="3" borderId="4" xfId="49" applyNumberFormat="1" applyFont="1" applyFill="1" applyBorder="1" applyAlignment="1">
      <alignment vertical="center" shrinkToFit="1"/>
    </xf>
    <xf numFmtId="49" fontId="4" fillId="3" borderId="11" xfId="49" applyNumberFormat="1" applyFont="1" applyFill="1" applyBorder="1" applyAlignment="1">
      <alignment vertical="center" shrinkToFit="1"/>
    </xf>
    <xf numFmtId="49" fontId="4" fillId="3" borderId="15" xfId="49" applyNumberFormat="1" applyFont="1" applyFill="1" applyBorder="1" applyAlignment="1">
      <alignment vertical="center" shrinkToFit="1"/>
    </xf>
    <xf numFmtId="179" fontId="4" fillId="3" borderId="15" xfId="49" applyNumberFormat="1" applyFont="1" applyFill="1" applyBorder="1" applyAlignment="1">
      <alignment horizontal="right" vertical="center"/>
    </xf>
    <xf numFmtId="49" fontId="4" fillId="3" borderId="4" xfId="49" applyNumberFormat="1" applyFont="1" applyFill="1" applyBorder="1" applyAlignment="1">
      <alignment horizontal="center" vertical="center" shrinkToFit="1"/>
    </xf>
    <xf numFmtId="0" fontId="5" fillId="2" borderId="8" xfId="49" applyFont="1" applyFill="1" applyBorder="1"/>
    <xf numFmtId="0" fontId="5" fillId="2" borderId="8" xfId="49" applyFont="1" applyFill="1" applyBorder="1" applyAlignment="1">
      <alignment horizontal="left"/>
    </xf>
    <xf numFmtId="49" fontId="12" fillId="2" borderId="21" xfId="49" applyNumberFormat="1" applyFont="1" applyFill="1" applyBorder="1" applyAlignment="1">
      <alignment horizontal="center" vertical="center"/>
    </xf>
    <xf numFmtId="49" fontId="12" fillId="2" borderId="22" xfId="49" applyNumberFormat="1" applyFont="1" applyFill="1" applyBorder="1" applyAlignment="1">
      <alignment horizontal="center" vertical="center"/>
    </xf>
    <xf numFmtId="0" fontId="12" fillId="2" borderId="23" xfId="49" applyFont="1" applyFill="1" applyBorder="1" applyAlignment="1">
      <alignment horizontal="center" vertical="center"/>
    </xf>
    <xf numFmtId="0" fontId="12" fillId="2" borderId="17" xfId="49" applyFont="1" applyFill="1" applyBorder="1" applyAlignment="1">
      <alignment horizontal="center" vertical="center"/>
    </xf>
    <xf numFmtId="49" fontId="12" fillId="2" borderId="10" xfId="49" applyNumberFormat="1" applyFont="1" applyFill="1" applyBorder="1" applyAlignment="1">
      <alignment horizontal="center" vertical="center"/>
    </xf>
    <xf numFmtId="0" fontId="12" fillId="2" borderId="24" xfId="49" applyFont="1" applyFill="1" applyBorder="1" applyAlignment="1">
      <alignment horizontal="center" vertical="center"/>
    </xf>
    <xf numFmtId="0" fontId="12" fillId="2" borderId="25" xfId="49" applyFont="1" applyFill="1" applyBorder="1" applyAlignment="1">
      <alignment horizontal="center" vertical="center"/>
    </xf>
    <xf numFmtId="49" fontId="12" fillId="2" borderId="4" xfId="49" applyNumberFormat="1" applyFont="1" applyFill="1" applyBorder="1" applyAlignment="1">
      <alignment horizontal="center" vertical="center"/>
    </xf>
    <xf numFmtId="49" fontId="12" fillId="2" borderId="4" xfId="49" applyNumberFormat="1" applyFont="1" applyFill="1" applyBorder="1" applyAlignment="1">
      <alignment horizontal="center" vertical="center" wrapText="1"/>
    </xf>
    <xf numFmtId="49" fontId="9" fillId="3" borderId="6" xfId="49" applyNumberFormat="1" applyFont="1" applyFill="1" applyBorder="1" applyAlignment="1">
      <alignment vertical="center"/>
    </xf>
    <xf numFmtId="179" fontId="11" fillId="3" borderId="6" xfId="49" applyNumberFormat="1" applyFont="1" applyFill="1" applyBorder="1" applyAlignment="1">
      <alignment horizontal="right" vertical="center"/>
    </xf>
    <xf numFmtId="49" fontId="11" fillId="3" borderId="6" xfId="49" applyNumberFormat="1" applyFont="1" applyFill="1" applyBorder="1" applyAlignment="1">
      <alignment horizontal="center" vertical="center"/>
    </xf>
    <xf numFmtId="0" fontId="9" fillId="3" borderId="6" xfId="49" applyFont="1" applyFill="1" applyBorder="1" applyAlignment="1">
      <alignment horizontal="left" vertical="center"/>
    </xf>
    <xf numFmtId="49" fontId="9" fillId="3" borderId="6" xfId="49" applyNumberFormat="1" applyFont="1" applyFill="1" applyBorder="1" applyAlignment="1">
      <alignment horizontal="center" vertical="center"/>
    </xf>
    <xf numFmtId="49" fontId="14" fillId="3" borderId="6" xfId="49" applyNumberFormat="1" applyFont="1" applyFill="1" applyBorder="1" applyAlignment="1">
      <alignment horizontal="center" vertical="center"/>
    </xf>
    <xf numFmtId="49" fontId="12" fillId="3" borderId="6" xfId="49" applyNumberFormat="1" applyFont="1" applyFill="1" applyBorder="1" applyAlignment="1">
      <alignment horizontal="center" vertical="center"/>
    </xf>
    <xf numFmtId="0" fontId="12" fillId="3" borderId="6" xfId="49" applyFont="1" applyFill="1" applyBorder="1" applyAlignment="1">
      <alignment horizontal="center" vertical="center"/>
    </xf>
    <xf numFmtId="0" fontId="14" fillId="3" borderId="6" xfId="49" applyFont="1" applyFill="1" applyBorder="1" applyAlignment="1">
      <alignment horizontal="center" vertical="center"/>
    </xf>
    <xf numFmtId="49" fontId="12" fillId="3" borderId="6" xfId="49" applyNumberFormat="1" applyFont="1" applyFill="1" applyBorder="1" applyAlignment="1">
      <alignment horizontal="center" vertical="center" wrapText="1"/>
    </xf>
    <xf numFmtId="49" fontId="9" fillId="3" borderId="16" xfId="49" applyNumberFormat="1" applyFont="1" applyFill="1" applyBorder="1" applyAlignment="1">
      <alignment vertical="center"/>
    </xf>
    <xf numFmtId="49" fontId="9" fillId="3" borderId="10" xfId="49" applyNumberFormat="1" applyFont="1" applyFill="1" applyBorder="1" applyAlignment="1">
      <alignment vertical="center"/>
    </xf>
    <xf numFmtId="49" fontId="9" fillId="3" borderId="7" xfId="49" applyNumberFormat="1" applyFont="1" applyFill="1" applyBorder="1" applyAlignment="1">
      <alignment vertical="center"/>
    </xf>
    <xf numFmtId="49" fontId="9" fillId="3" borderId="6" xfId="49" applyNumberFormat="1" applyFont="1" applyFill="1" applyBorder="1" applyAlignment="1">
      <alignment horizontal="left" vertical="center"/>
    </xf>
    <xf numFmtId="49" fontId="9" fillId="3" borderId="10" xfId="49" applyNumberFormat="1" applyFont="1" applyFill="1" applyBorder="1" applyAlignment="1">
      <alignment horizontal="center" vertical="center"/>
    </xf>
    <xf numFmtId="0" fontId="5" fillId="2" borderId="0" xfId="49" applyFont="1" applyFill="1" applyBorder="1"/>
    <xf numFmtId="49" fontId="11" fillId="2" borderId="9" xfId="49" applyNumberFormat="1" applyFont="1" applyFill="1" applyBorder="1" applyAlignment="1">
      <alignment vertical="center"/>
    </xf>
    <xf numFmtId="49" fontId="11" fillId="2" borderId="9" xfId="49" applyNumberFormat="1" applyFont="1" applyFill="1" applyBorder="1" applyAlignment="1">
      <alignment horizontal="right" vertical="center"/>
    </xf>
    <xf numFmtId="49" fontId="10" fillId="2" borderId="6" xfId="49" applyNumberFormat="1" applyFont="1" applyFill="1" applyBorder="1" applyAlignment="1">
      <alignment horizontal="center" vertical="center"/>
    </xf>
    <xf numFmtId="49" fontId="11" fillId="3" borderId="16" xfId="49" applyNumberFormat="1" applyFont="1" applyFill="1" applyBorder="1" applyAlignment="1">
      <alignment vertical="center"/>
    </xf>
    <xf numFmtId="179" fontId="11" fillId="3" borderId="19" xfId="49" applyNumberFormat="1" applyFont="1" applyFill="1" applyBorder="1" applyAlignment="1">
      <alignment horizontal="right" vertical="center"/>
    </xf>
    <xf numFmtId="49" fontId="11" fillId="3" borderId="14" xfId="49" applyNumberFormat="1" applyFont="1" applyFill="1" applyBorder="1" applyAlignment="1">
      <alignment vertical="center"/>
    </xf>
    <xf numFmtId="178" fontId="11" fillId="3" borderId="6" xfId="49" applyNumberFormat="1" applyFont="1" applyFill="1" applyBorder="1" applyAlignment="1">
      <alignment horizontal="right" vertical="center"/>
    </xf>
    <xf numFmtId="49" fontId="11" fillId="3" borderId="10" xfId="49" applyNumberFormat="1" applyFont="1" applyFill="1" applyBorder="1" applyAlignment="1">
      <alignment vertical="center"/>
    </xf>
    <xf numFmtId="179" fontId="11" fillId="3" borderId="26" xfId="49" applyNumberFormat="1" applyFont="1" applyFill="1" applyBorder="1" applyAlignment="1">
      <alignment horizontal="right" vertical="center"/>
    </xf>
    <xf numFmtId="178" fontId="11" fillId="3" borderId="12" xfId="49" applyNumberFormat="1" applyFont="1" applyFill="1" applyBorder="1" applyAlignment="1">
      <alignment horizontal="right" vertical="center"/>
    </xf>
    <xf numFmtId="179" fontId="11" fillId="3" borderId="11" xfId="49" applyNumberFormat="1" applyFont="1" applyFill="1" applyBorder="1" applyAlignment="1">
      <alignment horizontal="right" vertical="center"/>
    </xf>
    <xf numFmtId="179" fontId="11" fillId="3" borderId="10" xfId="49" applyNumberFormat="1" applyFont="1" applyFill="1" applyBorder="1" applyAlignment="1">
      <alignment horizontal="right" vertical="center"/>
    </xf>
    <xf numFmtId="49" fontId="11" fillId="3" borderId="24" xfId="49" applyNumberFormat="1" applyFont="1" applyFill="1" applyBorder="1" applyAlignment="1">
      <alignment horizontal="center" vertical="center"/>
    </xf>
    <xf numFmtId="49" fontId="11" fillId="3" borderId="26" xfId="49" applyNumberFormat="1" applyFont="1" applyFill="1" applyBorder="1" applyAlignment="1">
      <alignment horizontal="center" vertical="center"/>
    </xf>
    <xf numFmtId="49" fontId="11" fillId="3" borderId="10" xfId="49" applyNumberFormat="1" applyFont="1" applyFill="1" applyBorder="1" applyAlignment="1">
      <alignment horizontal="left" vertical="center"/>
    </xf>
    <xf numFmtId="179" fontId="11" fillId="3" borderId="24" xfId="49" applyNumberFormat="1" applyFont="1" applyFill="1" applyBorder="1" applyAlignment="1">
      <alignment horizontal="right" vertical="center"/>
    </xf>
    <xf numFmtId="179" fontId="11" fillId="3" borderId="12" xfId="49" applyNumberFormat="1" applyFont="1" applyFill="1" applyBorder="1" applyAlignment="1">
      <alignment horizontal="right" vertical="center"/>
    </xf>
    <xf numFmtId="49" fontId="11" fillId="3" borderId="27" xfId="49" applyNumberFormat="1" applyFont="1" applyFill="1" applyBorder="1" applyAlignment="1">
      <alignment horizontal="center" vertical="center"/>
    </xf>
    <xf numFmtId="179" fontId="11" fillId="3" borderId="7" xfId="49" applyNumberFormat="1" applyFont="1" applyFill="1" applyBorder="1" applyAlignment="1">
      <alignment horizontal="right" vertical="center"/>
    </xf>
    <xf numFmtId="178" fontId="11" fillId="3" borderId="7" xfId="49" applyNumberFormat="1" applyFont="1" applyFill="1" applyBorder="1" applyAlignment="1">
      <alignment horizontal="right" vertical="center"/>
    </xf>
    <xf numFmtId="179" fontId="11" fillId="3" borderId="27" xfId="49" applyNumberFormat="1" applyFont="1" applyFill="1" applyBorder="1" applyAlignment="1">
      <alignment horizontal="right" vertical="center"/>
    </xf>
    <xf numFmtId="178" fontId="11" fillId="3" borderId="10" xfId="49" applyNumberFormat="1" applyFont="1" applyFill="1" applyBorder="1" applyAlignment="1">
      <alignment horizontal="right" vertical="center"/>
    </xf>
    <xf numFmtId="49" fontId="11" fillId="3" borderId="10" xfId="49" applyNumberFormat="1" applyFont="1" applyFill="1" applyBorder="1" applyAlignment="1">
      <alignment horizontal="center" vertical="center"/>
    </xf>
    <xf numFmtId="49" fontId="11" fillId="3" borderId="19" xfId="49" applyNumberFormat="1" applyFont="1" applyFill="1" applyBorder="1" applyAlignment="1">
      <alignment horizontal="center" vertical="center"/>
    </xf>
    <xf numFmtId="49" fontId="13" fillId="3" borderId="13" xfId="49" applyNumberFormat="1" applyFont="1" applyFill="1" applyBorder="1" applyAlignment="1">
      <alignment vertical="center"/>
    </xf>
    <xf numFmtId="49" fontId="13" fillId="3" borderId="28" xfId="49" applyNumberFormat="1" applyFont="1" applyFill="1" applyBorder="1" applyAlignment="1">
      <alignment vertical="center"/>
    </xf>
    <xf numFmtId="179" fontId="13" fillId="3" borderId="28" xfId="49" applyNumberFormat="1" applyFont="1" applyFill="1" applyBorder="1" applyAlignment="1">
      <alignment horizontal="right" vertical="center"/>
    </xf>
    <xf numFmtId="179" fontId="13" fillId="3" borderId="10" xfId="49" applyNumberFormat="1" applyFont="1" applyFill="1" applyBorder="1" applyAlignment="1">
      <alignment horizontal="right" vertical="center"/>
    </xf>
    <xf numFmtId="49" fontId="13" fillId="3" borderId="25" xfId="49" applyNumberFormat="1" applyFont="1" applyFill="1" applyBorder="1" applyAlignment="1">
      <alignment vertical="center"/>
    </xf>
    <xf numFmtId="49" fontId="13" fillId="3" borderId="11" xfId="49" applyNumberFormat="1" applyFont="1" applyFill="1" applyBorder="1" applyAlignment="1">
      <alignment horizontal="center" vertical="center"/>
    </xf>
    <xf numFmtId="49" fontId="1" fillId="2" borderId="8" xfId="49" applyNumberFormat="1" applyFont="1" applyFill="1" applyBorder="1"/>
    <xf numFmtId="49" fontId="15" fillId="2" borderId="2" xfId="49" applyNumberFormat="1" applyFont="1" applyFill="1" applyBorder="1" applyAlignment="1">
      <alignment horizontal="center" vertical="center"/>
    </xf>
    <xf numFmtId="49" fontId="15" fillId="2" borderId="10" xfId="49" applyNumberFormat="1" applyFont="1" applyFill="1" applyBorder="1" applyAlignment="1">
      <alignment horizontal="center" vertical="center"/>
    </xf>
    <xf numFmtId="49" fontId="15" fillId="2" borderId="6" xfId="49" applyNumberFormat="1" applyFont="1" applyFill="1" applyBorder="1" applyAlignment="1">
      <alignment horizontal="center" vertical="center"/>
    </xf>
    <xf numFmtId="178" fontId="11" fillId="3" borderId="2" xfId="49" applyNumberFormat="1" applyFont="1" applyFill="1" applyBorder="1" applyAlignment="1">
      <alignment horizontal="right" vertical="center"/>
    </xf>
    <xf numFmtId="49" fontId="11" fillId="3" borderId="7" xfId="49" applyNumberFormat="1" applyFont="1" applyFill="1" applyBorder="1" applyAlignment="1">
      <alignment vertical="center"/>
    </xf>
    <xf numFmtId="49" fontId="11" fillId="3" borderId="11" xfId="49" applyNumberFormat="1" applyFont="1" applyFill="1" applyBorder="1" applyAlignment="1">
      <alignment vertical="center"/>
    </xf>
    <xf numFmtId="49" fontId="11" fillId="3" borderId="13" xfId="49" applyNumberFormat="1" applyFont="1" applyFill="1" applyBorder="1" applyAlignment="1">
      <alignment horizontal="center" vertical="center"/>
    </xf>
    <xf numFmtId="49" fontId="11" fillId="3" borderId="14" xfId="49" applyNumberFormat="1" applyFont="1" applyFill="1" applyBorder="1" applyAlignment="1">
      <alignment horizontal="center" vertical="center"/>
    </xf>
    <xf numFmtId="49" fontId="11" fillId="3" borderId="15" xfId="49" applyNumberFormat="1" applyFont="1" applyFill="1" applyBorder="1" applyAlignment="1">
      <alignment horizontal="center" vertical="center"/>
    </xf>
    <xf numFmtId="49" fontId="11" fillId="3" borderId="16" xfId="49" applyNumberFormat="1" applyFont="1" applyFill="1" applyBorder="1" applyAlignment="1">
      <alignment horizontal="center" vertical="center"/>
    </xf>
    <xf numFmtId="49" fontId="11" fillId="3" borderId="19" xfId="49" applyNumberFormat="1" applyFont="1" applyFill="1" applyBorder="1" applyAlignment="1">
      <alignment vertical="center" wrapText="1"/>
    </xf>
    <xf numFmtId="49" fontId="11" fillId="3" borderId="6" xfId="49" applyNumberFormat="1" applyFont="1" applyFill="1" applyBorder="1" applyAlignment="1">
      <alignment vertical="center"/>
    </xf>
    <xf numFmtId="179" fontId="5" fillId="2" borderId="8" xfId="49" applyNumberFormat="1" applyFont="1" applyFill="1" applyBorder="1" applyAlignment="1">
      <alignment horizontal="right" vertical="center"/>
    </xf>
    <xf numFmtId="0" fontId="7" fillId="0" borderId="0" xfId="49" applyFont="1" applyFill="1" applyBorder="1" applyAlignment="1">
      <alignment wrapText="1"/>
    </xf>
    <xf numFmtId="0" fontId="1" fillId="0" borderId="0" xfId="49" applyFont="1" applyFill="1" applyBorder="1" applyAlignment="1">
      <alignment wrapText="1"/>
    </xf>
    <xf numFmtId="49" fontId="10" fillId="2" borderId="0" xfId="49" applyNumberFormat="1" applyFont="1" applyFill="1" applyBorder="1" applyAlignment="1">
      <alignment horizontal="center" vertical="center" wrapText="1"/>
    </xf>
    <xf numFmtId="0" fontId="10" fillId="2" borderId="0" xfId="49" applyFont="1" applyFill="1" applyBorder="1" applyAlignment="1">
      <alignment horizontal="center" vertical="center" wrapText="1"/>
    </xf>
    <xf numFmtId="0" fontId="16" fillId="2" borderId="0" xfId="49" applyFont="1" applyFill="1" applyBorder="1" applyAlignment="1">
      <alignment wrapText="1"/>
    </xf>
    <xf numFmtId="49" fontId="11" fillId="2" borderId="1" xfId="49" applyNumberFormat="1" applyFont="1" applyFill="1" applyBorder="1" applyAlignment="1">
      <alignment vertical="center" wrapText="1"/>
    </xf>
    <xf numFmtId="49" fontId="5" fillId="2" borderId="1" xfId="49" applyNumberFormat="1" applyFont="1" applyFill="1" applyBorder="1" applyAlignment="1">
      <alignment vertical="center" wrapText="1"/>
    </xf>
    <xf numFmtId="49" fontId="5" fillId="2" borderId="9" xfId="49" applyNumberFormat="1" applyFont="1" applyFill="1" applyBorder="1" applyAlignment="1">
      <alignment vertical="center" wrapText="1"/>
    </xf>
    <xf numFmtId="49" fontId="1" fillId="2" borderId="9" xfId="49" applyNumberFormat="1" applyFont="1" applyFill="1" applyBorder="1" applyAlignment="1">
      <alignment wrapText="1"/>
    </xf>
    <xf numFmtId="49" fontId="12" fillId="3" borderId="2" xfId="49" applyNumberFormat="1" applyFont="1" applyFill="1" applyBorder="1" applyAlignment="1">
      <alignment horizontal="center" vertical="center" wrapText="1"/>
    </xf>
    <xf numFmtId="49" fontId="12" fillId="3" borderId="10" xfId="49" applyNumberFormat="1" applyFont="1" applyFill="1" applyBorder="1" applyAlignment="1">
      <alignment horizontal="center" vertical="center" wrapText="1"/>
    </xf>
    <xf numFmtId="49" fontId="12" fillId="3" borderId="26" xfId="49" applyNumberFormat="1" applyFont="1" applyFill="1" applyBorder="1" applyAlignment="1">
      <alignment horizontal="center" vertical="center" wrapText="1"/>
    </xf>
    <xf numFmtId="49" fontId="11" fillId="3" borderId="28" xfId="49" applyNumberFormat="1" applyFont="1" applyFill="1" applyBorder="1" applyAlignment="1">
      <alignment horizontal="left" vertical="center" wrapText="1"/>
    </xf>
    <xf numFmtId="179" fontId="11" fillId="3" borderId="2" xfId="49" applyNumberFormat="1" applyFont="1" applyFill="1" applyBorder="1" applyAlignment="1">
      <alignment horizontal="right" vertical="center" wrapText="1"/>
    </xf>
    <xf numFmtId="179" fontId="11" fillId="3" borderId="15" xfId="49" applyNumberFormat="1" applyFont="1" applyFill="1" applyBorder="1" applyAlignment="1">
      <alignment horizontal="right" vertical="center" wrapText="1"/>
    </xf>
    <xf numFmtId="49" fontId="11" fillId="3" borderId="2" xfId="49" applyNumberFormat="1" applyFont="1" applyFill="1" applyBorder="1" applyAlignment="1">
      <alignment horizontal="left" vertical="center" wrapText="1"/>
    </xf>
    <xf numFmtId="49" fontId="11" fillId="3" borderId="2" xfId="49" applyNumberFormat="1" applyFont="1" applyFill="1" applyBorder="1" applyAlignment="1">
      <alignment vertical="center" wrapText="1"/>
    </xf>
    <xf numFmtId="49" fontId="11" fillId="3" borderId="2" xfId="49" applyNumberFormat="1" applyFont="1" applyFill="1" applyBorder="1" applyAlignment="1">
      <alignment horizontal="center" vertical="center" wrapText="1"/>
    </xf>
    <xf numFmtId="49" fontId="1" fillId="2" borderId="0" xfId="49" applyNumberFormat="1" applyFont="1" applyFill="1" applyBorder="1" applyAlignment="1">
      <alignment wrapText="1"/>
    </xf>
    <xf numFmtId="0" fontId="5" fillId="2" borderId="0" xfId="49" applyFont="1" applyFill="1" applyBorder="1" applyAlignment="1">
      <alignment vertical="center" wrapText="1"/>
    </xf>
    <xf numFmtId="0" fontId="1" fillId="2" borderId="0" xfId="49" applyFont="1" applyFill="1" applyBorder="1" applyAlignment="1">
      <alignment wrapText="1"/>
    </xf>
    <xf numFmtId="49" fontId="11" fillId="2" borderId="1" xfId="49" applyNumberFormat="1" applyFont="1" applyFill="1" applyBorder="1" applyAlignment="1">
      <alignment horizontal="right" vertical="center" wrapText="1"/>
    </xf>
    <xf numFmtId="179" fontId="11" fillId="3" borderId="10" xfId="49" applyNumberFormat="1" applyFont="1" applyFill="1" applyBorder="1" applyAlignment="1">
      <alignment horizontal="right" vertical="center" wrapText="1"/>
    </xf>
    <xf numFmtId="0" fontId="5" fillId="2" borderId="0" xfId="49" applyFont="1" applyFill="1" applyBorder="1" applyAlignment="1">
      <alignment horizontal="right" vertical="center" wrapText="1"/>
    </xf>
    <xf numFmtId="0" fontId="5" fillId="0" borderId="0" xfId="49" applyFont="1" applyFill="1" applyBorder="1"/>
    <xf numFmtId="0" fontId="17" fillId="0" borderId="0" xfId="49" applyFont="1" applyFill="1" applyBorder="1" applyAlignment="1">
      <alignment horizontal="center" vertical="center"/>
    </xf>
    <xf numFmtId="0" fontId="18" fillId="0" borderId="0" xfId="49" applyFont="1" applyFill="1" applyBorder="1" applyAlignment="1">
      <alignment horizontal="center" vertical="center"/>
    </xf>
    <xf numFmtId="0" fontId="19" fillId="0" borderId="0" xfId="49" applyFont="1" applyFill="1" applyBorder="1"/>
    <xf numFmtId="0" fontId="5" fillId="0" borderId="0" xfId="49" applyFont="1" applyFill="1" applyBorder="1" applyAlignment="1">
      <alignment vertical="center"/>
    </xf>
    <xf numFmtId="0" fontId="5" fillId="0" borderId="0" xfId="49" applyFont="1" applyFill="1" applyBorder="1" applyAlignment="1">
      <alignment horizontal="right" vertical="center"/>
    </xf>
    <xf numFmtId="0" fontId="5" fillId="0" borderId="0" xfId="49" applyFont="1" applyFill="1" applyBorder="1" applyAlignment="1">
      <alignment horizontal="right"/>
    </xf>
    <xf numFmtId="0" fontId="20" fillId="2" borderId="0" xfId="49" applyFont="1" applyFill="1" applyBorder="1" applyAlignment="1">
      <alignment horizontal="right" vertical="center"/>
    </xf>
    <xf numFmtId="0" fontId="21" fillId="2" borderId="0" xfId="49" applyFont="1" applyFill="1" applyBorder="1" applyAlignment="1">
      <alignment horizontal="center" vertical="center"/>
    </xf>
    <xf numFmtId="0" fontId="22" fillId="2" borderId="0" xfId="49" applyFont="1" applyFill="1" applyBorder="1" applyAlignment="1">
      <alignment horizontal="center" vertical="center"/>
    </xf>
    <xf numFmtId="0" fontId="23" fillId="2" borderId="0" xfId="49" applyFont="1" applyFill="1" applyBorder="1" applyAlignment="1">
      <alignment horizontal="center" vertical="center"/>
    </xf>
    <xf numFmtId="0" fontId="5" fillId="2" borderId="0" xfId="49" applyFont="1" applyFill="1" applyBorder="1" applyAlignment="1">
      <alignment horizontal="center" vertical="center"/>
    </xf>
    <xf numFmtId="0" fontId="1" fillId="2" borderId="0" xfId="49" applyFont="1" applyFill="1" applyBorder="1"/>
    <xf numFmtId="0" fontId="23" fillId="2" borderId="0" xfId="49" applyFont="1" applyFill="1" applyBorder="1" applyAlignment="1">
      <alignment horizontal="left" vertical="center"/>
    </xf>
    <xf numFmtId="49" fontId="5" fillId="2" borderId="29" xfId="49" applyNumberFormat="1" applyFont="1" applyFill="1" applyBorder="1" applyAlignment="1">
      <alignment vertical="center"/>
    </xf>
    <xf numFmtId="0" fontId="5" fillId="2" borderId="0" xfId="49" applyFont="1" applyFill="1" applyBorder="1" applyAlignment="1">
      <alignment horizontal="left" vertical="center"/>
    </xf>
    <xf numFmtId="0" fontId="1" fillId="2" borderId="0" xfId="49" applyFont="1" applyFill="1" applyBorder="1" applyAlignment="1">
      <alignment vertical="center"/>
    </xf>
    <xf numFmtId="0" fontId="24" fillId="2" borderId="0" xfId="49" applyFont="1" applyFill="1" applyBorder="1" applyAlignment="1">
      <alignment horizontal="left" vertical="center"/>
    </xf>
    <xf numFmtId="0" fontId="5" fillId="2" borderId="30" xfId="49" applyFont="1" applyFill="1" applyBorder="1" applyAlignment="1">
      <alignment vertical="center"/>
    </xf>
    <xf numFmtId="0" fontId="25" fillId="2" borderId="0" xfId="49" applyFont="1" applyFill="1" applyBorder="1" applyAlignment="1">
      <alignment vertical="center"/>
    </xf>
    <xf numFmtId="0" fontId="26" fillId="2" borderId="0" xfId="49" applyFont="1" applyFill="1" applyBorder="1" applyAlignment="1">
      <alignment horizontal="center" vertical="center"/>
    </xf>
    <xf numFmtId="0" fontId="26" fillId="2" borderId="30" xfId="49" applyFont="1" applyFill="1" applyBorder="1" applyAlignment="1">
      <alignment horizontal="center" vertical="center"/>
    </xf>
    <xf numFmtId="180" fontId="5" fillId="2" borderId="29" xfId="49" applyNumberFormat="1" applyFont="1" applyFill="1" applyBorder="1" applyAlignment="1">
      <alignment horizontal="center" vertical="center"/>
    </xf>
    <xf numFmtId="176" fontId="5" fillId="2" borderId="29" xfId="49" applyNumberFormat="1" applyFont="1" applyFill="1" applyBorder="1" applyAlignment="1">
      <alignment horizontal="center" vertical="center"/>
    </xf>
    <xf numFmtId="0" fontId="1" fillId="2" borderId="0" xfId="49" applyFont="1" applyFill="1" applyBorder="1" applyAlignment="1">
      <alignment horizontal="center" vertical="center"/>
    </xf>
    <xf numFmtId="180" fontId="5" fillId="2" borderId="0" xfId="49" applyNumberFormat="1" applyFont="1" applyFill="1" applyBorder="1" applyAlignment="1">
      <alignment horizontal="center" vertical="center"/>
    </xf>
    <xf numFmtId="177" fontId="27" fillId="2" borderId="29" xfId="49" applyNumberFormat="1" applyFont="1" applyFill="1" applyBorder="1" applyAlignment="1">
      <alignment horizontal="right" vertical="center"/>
    </xf>
    <xf numFmtId="0" fontId="5" fillId="2" borderId="29" xfId="49" applyFont="1" applyFill="1" applyBorder="1" applyAlignment="1">
      <alignment horizontal="center" vertical="center"/>
    </xf>
    <xf numFmtId="0" fontId="5" fillId="2" borderId="30" xfId="49" applyFont="1" applyFill="1" applyBorder="1"/>
    <xf numFmtId="0" fontId="26" fillId="2" borderId="0" xfId="49" applyFont="1" applyFill="1" applyBorder="1"/>
    <xf numFmtId="0" fontId="26" fillId="2" borderId="30" xfId="49" applyFont="1" applyFill="1" applyBorder="1"/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0000FF"/>
      <rgbColor rgb="0000FF00"/>
      <rgbColor rgb="00FF0000"/>
      <rgbColor rgb="0000FFFF"/>
      <rgbColor rgb="00FF00FF"/>
      <rgbColor rgb="00FFFF00"/>
      <rgbColor rgb="00000080"/>
      <rgbColor rgb="00008000"/>
      <rgbColor rgb="00800000"/>
      <rgbColor rgb="00008080"/>
      <rgbColor rgb="00800080"/>
      <rgbColor rgb="00808000"/>
      <rgbColor rgb="00C0C0C0"/>
      <rgbColor rgb="00808080"/>
      <rgbColor rgb="00FF9999"/>
      <rgbColor rgb="00663399"/>
      <rgbColor rgb="00CCFFFF"/>
      <rgbColor rgb="00FFFFCC"/>
      <rgbColor rgb="00660066"/>
      <rgbColor rgb="008080FF"/>
      <rgbColor rgb="00CC6600"/>
      <rgbColor rgb="00FFCCCC"/>
      <rgbColor rgb="00800000"/>
      <rgbColor rgb="00FF00FF"/>
      <rgbColor rgb="0000FFFF"/>
      <rgbColor rgb="00FFFF00"/>
      <rgbColor rgb="00800080"/>
      <rgbColor rgb="00000080"/>
      <rgbColor rgb="00808000"/>
      <rgbColor rgb="00FF0000"/>
      <rgbColor rgb="00FFCC00"/>
      <rgbColor rgb="00FFFFCC"/>
      <rgbColor rgb="00CCFFCC"/>
      <rgbColor rgb="0099FFFF"/>
      <rgbColor rgb="00FFCC99"/>
      <rgbColor rgb="00CC99FF"/>
      <rgbColor rgb="00FF99CC"/>
      <rgbColor rgb="0099CCFF"/>
      <rgbColor rgb="00FF6633"/>
      <rgbColor rgb="00CCCC33"/>
      <rgbColor rgb="0000CC99"/>
      <rgbColor rgb="0000CCFF"/>
      <rgbColor rgb="000099FF"/>
      <rgbColor rgb="00FFFFFF"/>
      <rgbColor rgb="00996666"/>
      <rgbColor rgb="00FFFFFF"/>
      <rgbColor rgb="00F0F0F0"/>
      <rgbColor rgb="00808080"/>
      <rgbColor rgb="0000FFFF"/>
      <rgbColor rgb="0080FF00"/>
      <rgbColor rgb="0080FFFF"/>
      <rgbColor rgb="00A0A0A0"/>
      <rgbColor rgb="0099A8AC"/>
      <rgbColor rgb="00D8E9EC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1"/>
  <sheetViews>
    <sheetView showGridLines="0" showZeros="0" topLeftCell="A7" workbookViewId="0">
      <pane topLeftCell="A1" activePane="bottomRight" state="frozen"/>
      <selection activeCell="A1" sqref="A1"/>
    </sheetView>
  </sheetViews>
  <sheetFormatPr defaultColWidth="8" defaultRowHeight="14.25"/>
  <cols>
    <col min="1" max="1" width="7.125" style="1"/>
    <col min="2" max="2" width="24.75" style="1"/>
    <col min="3" max="3" width="19" style="1"/>
    <col min="4" max="4" width="2.25" style="1"/>
    <col min="5" max="8" width="8" style="1" hidden="1"/>
    <col min="9" max="9" width="27" style="1"/>
    <col min="10" max="10" width="9.875" style="1"/>
    <col min="11" max="11" width="4" style="1"/>
    <col min="12" max="12" width="7" style="1"/>
    <col min="13" max="13" width="4.125" style="1"/>
    <col min="14" max="14" width="6.5" style="1"/>
    <col min="15" max="15" width="3.5" style="1"/>
    <col min="16" max="16" width="4.125" style="1"/>
    <col min="17" max="17" width="20.625" style="1"/>
    <col min="18" max="18" width="2.25" style="1"/>
  </cols>
  <sheetData>
    <row r="1" ht="24.75" customHeight="1" spans="1:18">
      <c r="A1" s="110" t="s">
        <v>0</v>
      </c>
      <c r="B1" s="241"/>
      <c r="C1" s="241"/>
      <c r="D1" s="241"/>
      <c r="E1" s="241"/>
      <c r="F1" s="241"/>
      <c r="G1" s="241"/>
      <c r="H1" s="241"/>
      <c r="I1" s="241"/>
      <c r="J1" s="241"/>
      <c r="K1" s="241"/>
      <c r="L1" s="241"/>
      <c r="M1" s="241"/>
      <c r="N1" s="241"/>
      <c r="O1" s="109"/>
      <c r="P1" s="109"/>
      <c r="Q1" s="109"/>
      <c r="R1" s="109"/>
    </row>
    <row r="2" ht="45" customHeight="1" spans="1:18">
      <c r="A2" s="242" t="s">
        <v>1</v>
      </c>
      <c r="B2" s="242"/>
      <c r="C2" s="242"/>
      <c r="D2" s="242"/>
      <c r="E2" s="242"/>
      <c r="F2" s="242"/>
      <c r="G2" s="242"/>
      <c r="H2" s="242"/>
      <c r="I2" s="242"/>
      <c r="J2" s="242"/>
      <c r="K2" s="242"/>
      <c r="L2" s="242"/>
      <c r="M2" s="242"/>
      <c r="N2" s="242"/>
      <c r="O2" s="109"/>
      <c r="P2" s="109"/>
      <c r="Q2" s="109"/>
      <c r="R2" s="109"/>
    </row>
    <row r="3" ht="45" customHeight="1" spans="1:18">
      <c r="A3" s="243"/>
      <c r="B3" s="243"/>
      <c r="C3" s="243"/>
      <c r="D3" s="243"/>
      <c r="E3" s="243"/>
      <c r="F3" s="243"/>
      <c r="G3" s="243"/>
      <c r="H3" s="243"/>
      <c r="I3" s="243"/>
      <c r="J3" s="243"/>
      <c r="K3" s="243"/>
      <c r="L3" s="243"/>
      <c r="M3" s="243"/>
      <c r="N3" s="243"/>
      <c r="O3" s="109"/>
      <c r="P3" s="109"/>
      <c r="Q3" s="109"/>
      <c r="R3" s="109"/>
    </row>
    <row r="4" ht="19.5" customHeight="1" spans="1:18">
      <c r="A4" s="244"/>
      <c r="B4" s="109"/>
      <c r="C4" s="109"/>
      <c r="D4" s="245"/>
      <c r="E4" s="245"/>
      <c r="F4" s="245"/>
      <c r="G4" s="245"/>
      <c r="H4" s="245"/>
      <c r="I4" s="245" t="s">
        <v>2</v>
      </c>
      <c r="J4" s="256">
        <v>0</v>
      </c>
      <c r="K4" s="245" t="s">
        <v>3</v>
      </c>
      <c r="L4" s="257">
        <v>0</v>
      </c>
      <c r="M4" s="245" t="s">
        <v>4</v>
      </c>
      <c r="N4" s="256">
        <v>0</v>
      </c>
      <c r="O4" s="245" t="s">
        <v>5</v>
      </c>
      <c r="P4" s="245"/>
      <c r="Q4" s="245"/>
      <c r="R4" s="245"/>
    </row>
    <row r="5" ht="19.5" customHeight="1" spans="1:18">
      <c r="A5" s="246"/>
      <c r="B5" s="246"/>
      <c r="C5" s="246"/>
      <c r="D5" s="246"/>
      <c r="E5" s="246"/>
      <c r="F5" s="246"/>
      <c r="G5" s="246"/>
      <c r="H5" s="246"/>
      <c r="I5" s="246"/>
      <c r="J5" s="246"/>
      <c r="K5" s="246"/>
      <c r="L5" s="246"/>
      <c r="M5" s="246"/>
      <c r="N5" s="246"/>
      <c r="O5" s="246"/>
      <c r="P5" s="246"/>
      <c r="Q5" s="246"/>
      <c r="R5" s="246"/>
    </row>
    <row r="6" ht="19.5" customHeight="1" spans="1:18">
      <c r="A6" s="247" t="s">
        <v>6</v>
      </c>
      <c r="B6" s="109" t="s">
        <v>7</v>
      </c>
      <c r="C6" s="248"/>
      <c r="D6" s="249"/>
      <c r="E6" s="249"/>
      <c r="F6" s="249"/>
      <c r="G6" s="249"/>
      <c r="H6" s="249"/>
      <c r="I6" s="245"/>
      <c r="J6" s="249"/>
      <c r="K6" s="245"/>
      <c r="L6" s="249"/>
      <c r="M6" s="245"/>
      <c r="N6" s="245"/>
      <c r="O6" s="245"/>
      <c r="P6" s="245"/>
      <c r="Q6" s="245"/>
      <c r="R6" s="245"/>
    </row>
    <row r="7" ht="19.5" customHeight="1" spans="1:18">
      <c r="A7" s="246"/>
      <c r="B7" s="246"/>
      <c r="C7" s="246"/>
      <c r="D7" s="246"/>
      <c r="E7" s="246"/>
      <c r="F7" s="246"/>
      <c r="G7" s="246"/>
      <c r="H7" s="246"/>
      <c r="I7" s="246"/>
      <c r="J7" s="246"/>
      <c r="K7" s="246"/>
      <c r="L7" s="246"/>
      <c r="M7" s="246"/>
      <c r="N7" s="246"/>
      <c r="O7" s="246"/>
      <c r="P7" s="246"/>
      <c r="Q7" s="246"/>
      <c r="R7" s="246"/>
    </row>
    <row r="8" ht="19.5" customHeight="1" spans="1:18">
      <c r="A8" s="244"/>
      <c r="B8" s="109" t="s">
        <v>8</v>
      </c>
      <c r="C8" s="248"/>
      <c r="D8" s="245"/>
      <c r="E8" s="245"/>
      <c r="F8" s="245"/>
      <c r="G8" s="245"/>
      <c r="H8" s="245"/>
      <c r="I8" s="258"/>
      <c r="J8" s="259"/>
      <c r="K8" s="245"/>
      <c r="L8" s="259"/>
      <c r="M8" s="245"/>
      <c r="N8" s="259"/>
      <c r="O8" s="245"/>
      <c r="P8" s="245"/>
      <c r="Q8" s="245"/>
      <c r="R8" s="245"/>
    </row>
    <row r="9" ht="19.5" customHeight="1" spans="1:18">
      <c r="A9" s="246"/>
      <c r="B9" s="246"/>
      <c r="C9" s="246"/>
      <c r="D9" s="246"/>
      <c r="E9" s="246"/>
      <c r="F9" s="246"/>
      <c r="G9" s="246"/>
      <c r="H9" s="246"/>
      <c r="I9" s="246"/>
      <c r="J9" s="246"/>
      <c r="K9" s="246"/>
      <c r="L9" s="246"/>
      <c r="M9" s="246"/>
      <c r="N9" s="246"/>
      <c r="O9" s="246"/>
      <c r="P9" s="246"/>
      <c r="Q9" s="246"/>
      <c r="R9" s="246"/>
    </row>
    <row r="10" ht="19.5" customHeight="1" spans="1:18">
      <c r="A10" s="246"/>
      <c r="B10" s="109" t="s">
        <v>9</v>
      </c>
      <c r="C10" s="248"/>
      <c r="D10" s="250"/>
      <c r="E10" s="250"/>
      <c r="F10" s="250"/>
      <c r="G10" s="250"/>
      <c r="H10" s="250"/>
      <c r="I10" s="245" t="s">
        <v>10</v>
      </c>
      <c r="J10" s="260">
        <v>0</v>
      </c>
      <c r="K10" s="245" t="s">
        <v>3</v>
      </c>
      <c r="L10" s="260">
        <v>0</v>
      </c>
      <c r="M10" s="245" t="s">
        <v>4</v>
      </c>
      <c r="N10" s="260">
        <v>0</v>
      </c>
      <c r="O10" s="245" t="s">
        <v>11</v>
      </c>
      <c r="P10" s="250"/>
      <c r="Q10" s="250"/>
      <c r="R10" s="246"/>
    </row>
    <row r="11" ht="19.5" customHeight="1" spans="1:18">
      <c r="A11" s="246"/>
      <c r="B11" s="246"/>
      <c r="C11" s="246"/>
      <c r="D11" s="246"/>
      <c r="E11" s="246"/>
      <c r="F11" s="246"/>
      <c r="G11" s="246"/>
      <c r="H11" s="246"/>
      <c r="I11" s="246"/>
      <c r="J11" s="246"/>
      <c r="K11" s="246"/>
      <c r="L11" s="246"/>
      <c r="M11" s="246"/>
      <c r="N11" s="246"/>
      <c r="O11" s="246"/>
      <c r="P11" s="246"/>
      <c r="Q11" s="246"/>
      <c r="R11" s="246"/>
    </row>
    <row r="12" ht="19.5" customHeight="1" spans="1:18">
      <c r="A12" s="247" t="s">
        <v>12</v>
      </c>
      <c r="B12" s="109" t="s">
        <v>13</v>
      </c>
      <c r="C12" s="248"/>
      <c r="D12" s="245"/>
      <c r="E12" s="245"/>
      <c r="F12" s="245"/>
      <c r="G12" s="245"/>
      <c r="H12" s="245"/>
      <c r="I12" s="245"/>
      <c r="J12" s="245"/>
      <c r="K12" s="245"/>
      <c r="L12" s="245"/>
      <c r="M12" s="245"/>
      <c r="N12" s="245"/>
      <c r="O12" s="245"/>
      <c r="P12" s="245"/>
      <c r="Q12" s="245"/>
      <c r="R12" s="245"/>
    </row>
    <row r="13" ht="19.5" customHeight="1" spans="1:18">
      <c r="A13" s="251"/>
      <c r="B13" s="109"/>
      <c r="C13" s="252"/>
      <c r="D13" s="249"/>
      <c r="E13" s="249"/>
      <c r="F13" s="249"/>
      <c r="G13" s="249"/>
      <c r="H13" s="249"/>
      <c r="I13" s="249"/>
      <c r="J13" s="249"/>
      <c r="K13" s="249"/>
      <c r="L13" s="249"/>
      <c r="M13" s="249"/>
      <c r="N13" s="249"/>
      <c r="O13" s="109"/>
      <c r="P13" s="109"/>
      <c r="Q13" s="109"/>
      <c r="R13" s="109"/>
    </row>
    <row r="14" ht="19.5" customHeight="1" spans="1:18">
      <c r="A14" s="253"/>
      <c r="B14" s="249" t="s">
        <v>14</v>
      </c>
      <c r="C14" s="248"/>
      <c r="D14" s="245"/>
      <c r="E14" s="245"/>
      <c r="F14" s="245"/>
      <c r="G14" s="245"/>
      <c r="H14" s="245"/>
      <c r="I14" s="245" t="s">
        <v>15</v>
      </c>
      <c r="J14" s="248"/>
      <c r="K14" s="261"/>
      <c r="L14" s="261"/>
      <c r="M14" s="245" t="s">
        <v>16</v>
      </c>
      <c r="N14" s="245"/>
      <c r="O14" s="109"/>
      <c r="P14" s="109"/>
      <c r="Q14" s="248"/>
      <c r="R14" s="109"/>
    </row>
    <row r="15" ht="19.5" customHeight="1" spans="1:18">
      <c r="A15" s="246"/>
      <c r="B15" s="246"/>
      <c r="C15" s="246"/>
      <c r="D15" s="246"/>
      <c r="E15" s="246"/>
      <c r="F15" s="246"/>
      <c r="G15" s="246"/>
      <c r="H15" s="246"/>
      <c r="I15" s="246"/>
      <c r="J15" s="246"/>
      <c r="K15" s="246"/>
      <c r="L15" s="246"/>
      <c r="M15" s="246"/>
      <c r="N15" s="246"/>
      <c r="O15" s="246"/>
      <c r="P15" s="246"/>
      <c r="Q15" s="246"/>
      <c r="R15" s="246"/>
    </row>
    <row r="16" ht="30" customHeight="1" spans="1:18">
      <c r="A16" s="253"/>
      <c r="B16" s="229" t="s">
        <v>17</v>
      </c>
      <c r="C16" s="248"/>
      <c r="D16" s="245"/>
      <c r="E16" s="245"/>
      <c r="F16" s="245"/>
      <c r="G16" s="245"/>
      <c r="H16" s="245"/>
      <c r="I16" s="245" t="s">
        <v>15</v>
      </c>
      <c r="J16" s="248"/>
      <c r="K16" s="261"/>
      <c r="L16" s="261"/>
      <c r="M16" s="245" t="s">
        <v>16</v>
      </c>
      <c r="N16" s="245"/>
      <c r="O16" s="109"/>
      <c r="P16" s="109"/>
      <c r="Q16" s="248"/>
      <c r="R16" s="109"/>
    </row>
    <row r="17" ht="19.5" customHeight="1" spans="1:18">
      <c r="A17" s="246"/>
      <c r="B17" s="246"/>
      <c r="C17" s="246"/>
      <c r="D17" s="246"/>
      <c r="E17" s="246"/>
      <c r="F17" s="246"/>
      <c r="G17" s="246"/>
      <c r="H17" s="246"/>
      <c r="I17" s="246"/>
      <c r="J17" s="246"/>
      <c r="K17" s="246"/>
      <c r="L17" s="246"/>
      <c r="M17" s="246"/>
      <c r="N17" s="246"/>
      <c r="O17" s="246"/>
      <c r="P17" s="246"/>
      <c r="Q17" s="246"/>
      <c r="R17" s="246"/>
    </row>
    <row r="18" ht="19.5" customHeight="1" spans="1:18">
      <c r="A18" s="246"/>
      <c r="B18" s="229" t="s">
        <v>18</v>
      </c>
      <c r="C18" s="248"/>
      <c r="D18" s="245"/>
      <c r="E18" s="245"/>
      <c r="F18" s="245"/>
      <c r="G18" s="245"/>
      <c r="H18" s="245"/>
      <c r="I18" s="245" t="s">
        <v>15</v>
      </c>
      <c r="J18" s="248"/>
      <c r="K18" s="248"/>
      <c r="L18" s="248"/>
      <c r="M18" s="245" t="s">
        <v>16</v>
      </c>
      <c r="N18" s="109"/>
      <c r="O18" s="109"/>
      <c r="P18" s="109"/>
      <c r="Q18" s="248"/>
      <c r="R18" s="246"/>
    </row>
    <row r="19" ht="19.5" customHeight="1" spans="1:18">
      <c r="A19" s="246"/>
      <c r="B19" s="246"/>
      <c r="C19" s="246"/>
      <c r="D19" s="246"/>
      <c r="E19" s="246"/>
      <c r="F19" s="246"/>
      <c r="G19" s="246"/>
      <c r="H19" s="246"/>
      <c r="I19" s="246"/>
      <c r="J19" s="246"/>
      <c r="K19" s="246"/>
      <c r="L19" s="246"/>
      <c r="M19" s="246"/>
      <c r="N19" s="246"/>
      <c r="O19" s="246"/>
      <c r="P19" s="246"/>
      <c r="Q19" s="246"/>
      <c r="R19" s="246"/>
    </row>
    <row r="20" ht="19.5" customHeight="1" spans="1:18">
      <c r="A20" s="253"/>
      <c r="B20" s="229" t="s">
        <v>19</v>
      </c>
      <c r="C20" s="248"/>
      <c r="D20" s="245"/>
      <c r="E20" s="245"/>
      <c r="F20" s="245"/>
      <c r="G20" s="245"/>
      <c r="H20" s="245"/>
      <c r="I20" s="245" t="s">
        <v>20</v>
      </c>
      <c r="J20" s="248"/>
      <c r="K20" s="248"/>
      <c r="L20" s="248"/>
      <c r="M20" s="245" t="s">
        <v>16</v>
      </c>
      <c r="N20" s="109"/>
      <c r="O20" s="109"/>
      <c r="P20" s="109"/>
      <c r="Q20" s="248"/>
      <c r="R20" s="109"/>
    </row>
    <row r="21" ht="19.5" customHeight="1" spans="1:18">
      <c r="A21" s="165"/>
      <c r="B21" s="254"/>
      <c r="C21" s="255"/>
      <c r="D21" s="254"/>
      <c r="E21" s="254"/>
      <c r="F21" s="254"/>
      <c r="G21" s="254"/>
      <c r="H21" s="254"/>
      <c r="I21" s="254"/>
      <c r="J21" s="262"/>
      <c r="K21" s="255"/>
      <c r="L21" s="255"/>
      <c r="M21" s="254"/>
      <c r="N21" s="263"/>
      <c r="O21" s="263"/>
      <c r="P21" s="263"/>
      <c r="Q21" s="264"/>
      <c r="R21" s="263"/>
    </row>
  </sheetData>
  <mergeCells count="10">
    <mergeCell ref="A2:Q2"/>
    <mergeCell ref="A3:N3"/>
    <mergeCell ref="J14:L14"/>
    <mergeCell ref="M14:P14"/>
    <mergeCell ref="J16:L16"/>
    <mergeCell ref="M16:P16"/>
    <mergeCell ref="J18:L18"/>
    <mergeCell ref="M18:P18"/>
    <mergeCell ref="J20:L20"/>
    <mergeCell ref="M20:P20"/>
  </mergeCells>
  <printOptions horizontalCentered="1"/>
  <pageMargins left="0.78740157480315" right="0.78740157480315" top="1.18110236220472" bottom="1.18110236220472" header="0.51181" footer="0.51181"/>
  <pageSetup paperSize="9" scale="80" orientation="landscape" errors="blank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3"/>
  <sheetViews>
    <sheetView showGridLines="0" showZeros="0" workbookViewId="0">
      <pane topLeftCell="A1" activePane="bottomRight" state="frozen"/>
      <selection activeCell="A2" sqref="A2:F2"/>
    </sheetView>
  </sheetViews>
  <sheetFormatPr defaultColWidth="8" defaultRowHeight="14.25" outlineLevelCol="5"/>
  <cols>
    <col min="1" max="1" width="34.5" style="1"/>
    <col min="2" max="3" width="23.875" style="1"/>
    <col min="4" max="4" width="36.875" style="1"/>
    <col min="5" max="6" width="23.875" style="1"/>
  </cols>
  <sheetData>
    <row r="1" spans="1:1">
      <c r="A1" s="33" t="s">
        <v>188</v>
      </c>
    </row>
    <row r="2" ht="21" customHeight="1" spans="1:6">
      <c r="A2" s="83" t="s">
        <v>189</v>
      </c>
      <c r="B2" s="84"/>
      <c r="C2" s="84"/>
      <c r="D2" s="84"/>
      <c r="E2" s="84"/>
      <c r="F2" s="84"/>
    </row>
    <row r="3" ht="21" customHeight="1" spans="1:6">
      <c r="A3" s="85" t="s">
        <v>46</v>
      </c>
      <c r="B3" s="85"/>
      <c r="C3" s="85"/>
      <c r="D3" s="85"/>
      <c r="E3" s="86"/>
      <c r="F3" s="86" t="s">
        <v>47</v>
      </c>
    </row>
    <row r="4" ht="28.5" customHeight="1" spans="1:6">
      <c r="A4" s="87" t="s">
        <v>48</v>
      </c>
      <c r="B4" s="87" t="s">
        <v>77</v>
      </c>
      <c r="C4" s="87" t="s">
        <v>78</v>
      </c>
      <c r="D4" s="87" t="s">
        <v>48</v>
      </c>
      <c r="E4" s="87" t="s">
        <v>77</v>
      </c>
      <c r="F4" s="87" t="s">
        <v>78</v>
      </c>
    </row>
    <row r="5" ht="28.5" customHeight="1" spans="1:6">
      <c r="A5" s="88" t="s">
        <v>190</v>
      </c>
      <c r="B5" s="89">
        <v>14236285.65</v>
      </c>
      <c r="C5" s="89">
        <v>15371555.66</v>
      </c>
      <c r="D5" s="90" t="s">
        <v>191</v>
      </c>
      <c r="E5" s="89">
        <v>178200</v>
      </c>
      <c r="F5" s="89">
        <v>301365</v>
      </c>
    </row>
    <row r="6" ht="28.5" customHeight="1" spans="1:6">
      <c r="A6" s="88" t="s">
        <v>81</v>
      </c>
      <c r="B6" s="89">
        <v>0</v>
      </c>
      <c r="C6" s="89">
        <v>0</v>
      </c>
      <c r="D6" s="91" t="s">
        <v>192</v>
      </c>
      <c r="E6" s="89">
        <v>58620</v>
      </c>
      <c r="F6" s="89">
        <v>90138</v>
      </c>
    </row>
    <row r="7" ht="28.5" customHeight="1" spans="1:6">
      <c r="A7" s="88" t="s">
        <v>85</v>
      </c>
      <c r="B7" s="89">
        <v>19952.63</v>
      </c>
      <c r="C7" s="89">
        <v>9889.8</v>
      </c>
      <c r="D7" s="90" t="s">
        <v>86</v>
      </c>
      <c r="E7" s="89">
        <v>0</v>
      </c>
      <c r="F7" s="89">
        <v>0</v>
      </c>
    </row>
    <row r="8" ht="28.5" customHeight="1" spans="1:6">
      <c r="A8" s="88" t="s">
        <v>133</v>
      </c>
      <c r="B8" s="89">
        <v>0</v>
      </c>
      <c r="C8" s="89">
        <v>0</v>
      </c>
      <c r="D8" s="90" t="s">
        <v>193</v>
      </c>
      <c r="E8" s="89">
        <v>0</v>
      </c>
      <c r="F8" s="89">
        <v>0</v>
      </c>
    </row>
    <row r="9" ht="28.5" customHeight="1" spans="1:6">
      <c r="A9" s="88" t="s">
        <v>134</v>
      </c>
      <c r="B9" s="89">
        <v>0</v>
      </c>
      <c r="C9" s="89">
        <v>0</v>
      </c>
      <c r="D9" s="90" t="s">
        <v>194</v>
      </c>
      <c r="E9" s="89">
        <v>80000</v>
      </c>
      <c r="F9" s="89">
        <v>150000</v>
      </c>
    </row>
    <row r="10" ht="28.5" customHeight="1" spans="1:6">
      <c r="A10" s="92" t="s">
        <v>93</v>
      </c>
      <c r="B10" s="93">
        <v>0</v>
      </c>
      <c r="C10" s="93">
        <v>0</v>
      </c>
      <c r="D10" s="94" t="s">
        <v>195</v>
      </c>
      <c r="E10" s="93">
        <v>3000000</v>
      </c>
      <c r="F10" s="93">
        <v>4000000</v>
      </c>
    </row>
    <row r="11" ht="28.5" customHeight="1" spans="1:6">
      <c r="A11" s="95" t="s">
        <v>92</v>
      </c>
      <c r="B11" s="96" t="s">
        <v>92</v>
      </c>
      <c r="C11" s="96" t="s">
        <v>92</v>
      </c>
      <c r="D11" s="97" t="s">
        <v>196</v>
      </c>
      <c r="E11" s="98">
        <v>25500</v>
      </c>
      <c r="F11" s="98">
        <v>0</v>
      </c>
    </row>
    <row r="12" ht="28.5" customHeight="1" spans="1:6">
      <c r="A12" s="95" t="s">
        <v>92</v>
      </c>
      <c r="B12" s="96" t="s">
        <v>92</v>
      </c>
      <c r="C12" s="96" t="s">
        <v>92</v>
      </c>
      <c r="D12" s="99" t="s">
        <v>197</v>
      </c>
      <c r="E12" s="100">
        <v>0</v>
      </c>
      <c r="F12" s="100">
        <v>0</v>
      </c>
    </row>
    <row r="13" ht="28.5" customHeight="1" spans="1:6">
      <c r="A13" s="95" t="s">
        <v>92</v>
      </c>
      <c r="B13" s="96" t="s">
        <v>92</v>
      </c>
      <c r="C13" s="96" t="s">
        <v>92</v>
      </c>
      <c r="D13" s="101" t="s">
        <v>198</v>
      </c>
      <c r="E13" s="100">
        <v>356400</v>
      </c>
      <c r="F13" s="100">
        <v>399600</v>
      </c>
    </row>
    <row r="14" ht="28.5" customHeight="1" spans="1:6">
      <c r="A14" s="95" t="s">
        <v>92</v>
      </c>
      <c r="B14" s="96" t="s">
        <v>92</v>
      </c>
      <c r="C14" s="96" t="s">
        <v>92</v>
      </c>
      <c r="D14" s="101" t="s">
        <v>199</v>
      </c>
      <c r="E14" s="100">
        <v>356400</v>
      </c>
      <c r="F14" s="100">
        <v>399600</v>
      </c>
    </row>
    <row r="15" ht="28.5" customHeight="1" spans="1:6">
      <c r="A15" s="96" t="s">
        <v>92</v>
      </c>
      <c r="B15" s="96" t="s">
        <v>92</v>
      </c>
      <c r="C15" s="96" t="s">
        <v>92</v>
      </c>
      <c r="D15" s="101" t="s">
        <v>200</v>
      </c>
      <c r="E15" s="100">
        <v>0</v>
      </c>
      <c r="F15" s="100">
        <v>0</v>
      </c>
    </row>
    <row r="16" ht="28.5" customHeight="1" spans="1:6">
      <c r="A16" s="102" t="s">
        <v>135</v>
      </c>
      <c r="B16" s="103">
        <f>B5+B6+B7+B8+B9</f>
        <v>14256238.28</v>
      </c>
      <c r="C16" s="103">
        <f>C5+C6+C7+C8+C9</f>
        <v>15381445.46</v>
      </c>
      <c r="D16" s="102" t="s">
        <v>201</v>
      </c>
      <c r="E16" s="103">
        <f>E5+E6+E7+E8+E9+E10+E11+E12+E13</f>
        <v>3698720</v>
      </c>
      <c r="F16" s="103">
        <f>F5+F6+F7+F8+F9+F10+F11+F12+F13</f>
        <v>4941103</v>
      </c>
    </row>
    <row r="17" ht="28.5" customHeight="1" spans="1:6">
      <c r="A17" s="88" t="s">
        <v>137</v>
      </c>
      <c r="B17" s="89">
        <v>0</v>
      </c>
      <c r="C17" s="89">
        <v>0</v>
      </c>
      <c r="D17" s="88" t="s">
        <v>202</v>
      </c>
      <c r="E17" s="89">
        <v>0</v>
      </c>
      <c r="F17" s="89">
        <v>0</v>
      </c>
    </row>
    <row r="18" ht="28.5" customHeight="1" spans="1:6">
      <c r="A18" s="88" t="s">
        <v>139</v>
      </c>
      <c r="B18" s="89">
        <v>0</v>
      </c>
      <c r="C18" s="89">
        <v>0</v>
      </c>
      <c r="D18" s="88" t="s">
        <v>203</v>
      </c>
      <c r="E18" s="104">
        <v>0</v>
      </c>
      <c r="F18" s="104">
        <v>0</v>
      </c>
    </row>
    <row r="19" ht="28.5" customHeight="1" spans="1:6">
      <c r="A19" s="88" t="s">
        <v>141</v>
      </c>
      <c r="B19" s="93">
        <f>B16+B17+B18</f>
        <v>14256238.28</v>
      </c>
      <c r="C19" s="93">
        <f>C16+C17+C18</f>
        <v>15381445.46</v>
      </c>
      <c r="D19" s="88" t="s">
        <v>204</v>
      </c>
      <c r="E19" s="104">
        <f>E16+E17+E18</f>
        <v>3698720</v>
      </c>
      <c r="F19" s="104">
        <f>F16+F17+F18</f>
        <v>4941103</v>
      </c>
    </row>
    <row r="20" ht="28.5" customHeight="1" spans="1:6">
      <c r="A20" s="105" t="s">
        <v>92</v>
      </c>
      <c r="B20" s="106" t="s">
        <v>92</v>
      </c>
      <c r="C20" s="107" t="s">
        <v>92</v>
      </c>
      <c r="D20" s="88" t="s">
        <v>205</v>
      </c>
      <c r="E20" s="104">
        <f>B19-E19</f>
        <v>10557518.28</v>
      </c>
      <c r="F20" s="104">
        <f>C19-F19</f>
        <v>10440342.46</v>
      </c>
    </row>
    <row r="21" ht="28.5" customHeight="1" spans="1:6">
      <c r="A21" s="88" t="s">
        <v>144</v>
      </c>
      <c r="B21" s="89">
        <v>129433530.36</v>
      </c>
      <c r="C21" s="89">
        <f>E21</f>
        <v>139991048.64</v>
      </c>
      <c r="D21" s="88" t="s">
        <v>206</v>
      </c>
      <c r="E21" s="104">
        <f>B21+E20</f>
        <v>139991048.64</v>
      </c>
      <c r="F21" s="104">
        <f>C21+F20</f>
        <v>150431391.1</v>
      </c>
    </row>
    <row r="22" ht="28.5" customHeight="1" spans="1:6">
      <c r="A22" s="108" t="s">
        <v>109</v>
      </c>
      <c r="B22" s="89">
        <f>B19+B21</f>
        <v>143689768.64</v>
      </c>
      <c r="C22" s="89">
        <f>C19+C21</f>
        <v>155372494.1</v>
      </c>
      <c r="D22" s="108" t="s">
        <v>109</v>
      </c>
      <c r="E22" s="89">
        <f>E19+E21</f>
        <v>143689768.64</v>
      </c>
      <c r="F22" s="89">
        <f>F19+F21</f>
        <v>155372494.1</v>
      </c>
    </row>
    <row r="23" ht="28.5" customHeight="1" spans="1:6">
      <c r="A23" s="109"/>
      <c r="B23" s="109"/>
      <c r="C23" s="109"/>
      <c r="D23" s="109"/>
      <c r="E23" s="109"/>
      <c r="F23" s="110"/>
    </row>
  </sheetData>
  <mergeCells count="1">
    <mergeCell ref="A2:F2"/>
  </mergeCells>
  <printOptions horizontalCentered="1"/>
  <pageMargins left="0.393700787401575" right="0.393700787401575" top="0.393700787401575" bottom="0.393700787401575" header="0.51181" footer="0.51181"/>
  <pageSetup paperSize="9" scale="80" orientation="landscape" errors="blank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7"/>
  <sheetViews>
    <sheetView showGridLines="0" workbookViewId="0">
      <pane topLeftCell="A1" activePane="bottomRight" state="frozen"/>
      <selection activeCell="A2" sqref="A2:H2"/>
    </sheetView>
  </sheetViews>
  <sheetFormatPr defaultColWidth="8" defaultRowHeight="14.25" outlineLevelCol="7"/>
  <cols>
    <col min="1" max="1" width="39.75" style="1"/>
    <col min="2" max="2" width="6.625" style="1"/>
    <col min="3" max="4" width="23.875" style="1"/>
    <col min="5" max="5" width="41.625" style="1"/>
    <col min="6" max="6" width="6.625" style="1"/>
    <col min="7" max="8" width="23.875" style="1"/>
  </cols>
  <sheetData>
    <row r="1" spans="1:1">
      <c r="A1" s="33" t="s">
        <v>207</v>
      </c>
    </row>
    <row r="2" ht="26" customHeight="1" spans="1:8">
      <c r="A2" s="51" t="s">
        <v>208</v>
      </c>
      <c r="B2" s="52"/>
      <c r="C2" s="52"/>
      <c r="D2" s="52"/>
      <c r="E2" s="52"/>
      <c r="F2" s="52"/>
      <c r="G2" s="52"/>
      <c r="H2" s="52"/>
    </row>
    <row r="3" ht="26" customHeight="1" spans="1:8">
      <c r="A3" s="53" t="s">
        <v>46</v>
      </c>
      <c r="B3" s="54"/>
      <c r="C3" s="54"/>
      <c r="D3" s="54"/>
      <c r="E3" s="54"/>
      <c r="F3" s="54"/>
      <c r="G3" s="54"/>
      <c r="H3" s="55"/>
    </row>
    <row r="4" ht="28.5" customHeight="1" spans="1:8">
      <c r="A4" s="56" t="s">
        <v>48</v>
      </c>
      <c r="B4" s="56" t="s">
        <v>209</v>
      </c>
      <c r="C4" s="38" t="s">
        <v>77</v>
      </c>
      <c r="D4" s="38" t="s">
        <v>78</v>
      </c>
      <c r="E4" s="38" t="s">
        <v>48</v>
      </c>
      <c r="F4" s="57" t="s">
        <v>209</v>
      </c>
      <c r="G4" s="38" t="s">
        <v>77</v>
      </c>
      <c r="H4" s="57" t="s">
        <v>78</v>
      </c>
    </row>
    <row r="5" ht="28.5" customHeight="1" spans="1:8">
      <c r="A5" s="58" t="s">
        <v>210</v>
      </c>
      <c r="B5" s="13" t="s">
        <v>92</v>
      </c>
      <c r="C5" s="20" t="s">
        <v>92</v>
      </c>
      <c r="D5" s="20" t="s">
        <v>92</v>
      </c>
      <c r="E5" s="58" t="s">
        <v>211</v>
      </c>
      <c r="F5" s="59" t="s">
        <v>212</v>
      </c>
      <c r="G5" s="60">
        <v>7915146.57</v>
      </c>
      <c r="H5" s="61">
        <f>G8</f>
        <v>1500000</v>
      </c>
    </row>
    <row r="6" ht="28.5" customHeight="1" spans="1:8">
      <c r="A6" s="62" t="s">
        <v>213</v>
      </c>
      <c r="B6" s="47" t="s">
        <v>214</v>
      </c>
      <c r="C6" s="28">
        <f>C7+C9+C10</f>
        <v>14202</v>
      </c>
      <c r="D6" s="63">
        <f>D7+D9+D10</f>
        <v>14662</v>
      </c>
      <c r="E6" s="58" t="s">
        <v>215</v>
      </c>
      <c r="F6" s="59" t="s">
        <v>212</v>
      </c>
      <c r="G6" s="64">
        <v>7915146.57</v>
      </c>
      <c r="H6" s="64">
        <v>1500000</v>
      </c>
    </row>
    <row r="7" ht="28.5" customHeight="1" spans="1:8">
      <c r="A7" s="65" t="s">
        <v>216</v>
      </c>
      <c r="B7" s="66" t="s">
        <v>214</v>
      </c>
      <c r="C7" s="28">
        <v>11335</v>
      </c>
      <c r="D7" s="63">
        <v>11520</v>
      </c>
      <c r="E7" s="58" t="s">
        <v>217</v>
      </c>
      <c r="F7" s="67" t="s">
        <v>218</v>
      </c>
      <c r="G7" s="49">
        <v>1500000</v>
      </c>
      <c r="H7" s="49">
        <v>9907830.02</v>
      </c>
    </row>
    <row r="8" ht="28.5" customHeight="1" spans="1:8">
      <c r="A8" s="26" t="s">
        <v>219</v>
      </c>
      <c r="B8" s="16" t="s">
        <v>214</v>
      </c>
      <c r="C8" s="28">
        <v>3209</v>
      </c>
      <c r="D8" s="63">
        <v>3113</v>
      </c>
      <c r="E8" s="58" t="s">
        <v>220</v>
      </c>
      <c r="F8" s="68" t="s">
        <v>212</v>
      </c>
      <c r="G8" s="61">
        <f>G5-G6+G7</f>
        <v>1500000</v>
      </c>
      <c r="H8" s="61">
        <f>H5-H6+H7</f>
        <v>9907830.02</v>
      </c>
    </row>
    <row r="9" ht="28.5" customHeight="1" spans="1:8">
      <c r="A9" s="69" t="s">
        <v>221</v>
      </c>
      <c r="B9" s="70" t="s">
        <v>214</v>
      </c>
      <c r="C9" s="28">
        <v>0</v>
      </c>
      <c r="D9" s="63">
        <v>0</v>
      </c>
      <c r="E9" s="58" t="s">
        <v>222</v>
      </c>
      <c r="F9" s="59" t="s">
        <v>212</v>
      </c>
      <c r="G9" s="64">
        <v>0</v>
      </c>
      <c r="H9" s="64">
        <v>0</v>
      </c>
    </row>
    <row r="10" ht="28.5" customHeight="1" spans="1:8">
      <c r="A10" s="58" t="s">
        <v>223</v>
      </c>
      <c r="B10" s="71" t="s">
        <v>214</v>
      </c>
      <c r="C10" s="28">
        <v>2867</v>
      </c>
      <c r="D10" s="63">
        <v>3142</v>
      </c>
      <c r="E10" s="58" t="s">
        <v>224</v>
      </c>
      <c r="F10" s="59" t="s">
        <v>212</v>
      </c>
      <c r="G10" s="64">
        <v>0</v>
      </c>
      <c r="H10" s="64">
        <v>0</v>
      </c>
    </row>
    <row r="11" ht="28.5" customHeight="1" spans="1:8">
      <c r="A11" s="58" t="s">
        <v>225</v>
      </c>
      <c r="B11" s="72" t="s">
        <v>214</v>
      </c>
      <c r="C11" s="28">
        <v>282</v>
      </c>
      <c r="D11" s="63">
        <v>451</v>
      </c>
      <c r="E11" s="62" t="s">
        <v>226</v>
      </c>
      <c r="F11" s="59" t="s">
        <v>92</v>
      </c>
      <c r="G11" s="20" t="s">
        <v>92</v>
      </c>
      <c r="H11" s="20" t="s">
        <v>92</v>
      </c>
    </row>
    <row r="12" ht="28.5" customHeight="1" spans="1:8">
      <c r="A12" s="62" t="s">
        <v>227</v>
      </c>
      <c r="B12" s="73" t="s">
        <v>214</v>
      </c>
      <c r="C12" s="28">
        <v>90</v>
      </c>
      <c r="D12" s="63">
        <v>93</v>
      </c>
      <c r="E12" s="74" t="s">
        <v>228</v>
      </c>
      <c r="F12" s="68" t="s">
        <v>214</v>
      </c>
      <c r="G12" s="28">
        <v>64751</v>
      </c>
      <c r="H12" s="28">
        <v>65101</v>
      </c>
    </row>
    <row r="13" ht="28.5" customHeight="1" spans="1:8">
      <c r="A13" s="65" t="s">
        <v>229</v>
      </c>
      <c r="B13" s="66" t="s">
        <v>214</v>
      </c>
      <c r="C13" s="28">
        <v>10932</v>
      </c>
      <c r="D13" s="63">
        <v>10966</v>
      </c>
      <c r="E13" s="69" t="s">
        <v>230</v>
      </c>
      <c r="F13" s="68" t="s">
        <v>214</v>
      </c>
      <c r="G13" s="28">
        <v>13078</v>
      </c>
      <c r="H13" s="28">
        <v>13516</v>
      </c>
    </row>
    <row r="14" ht="28.5" customHeight="1" spans="1:8">
      <c r="A14" s="23" t="s">
        <v>231</v>
      </c>
      <c r="B14" s="16" t="s">
        <v>214</v>
      </c>
      <c r="C14" s="28">
        <v>2883</v>
      </c>
      <c r="D14" s="63">
        <v>2797</v>
      </c>
      <c r="E14" s="58" t="s">
        <v>232</v>
      </c>
      <c r="F14" s="75" t="s">
        <v>233</v>
      </c>
      <c r="G14" s="42">
        <v>221.6</v>
      </c>
      <c r="H14" s="42">
        <v>220.57</v>
      </c>
    </row>
    <row r="15" ht="28.5" customHeight="1" spans="1:8">
      <c r="A15" s="69" t="s">
        <v>234</v>
      </c>
      <c r="B15" s="76" t="s">
        <v>92</v>
      </c>
      <c r="C15" s="59" t="s">
        <v>92</v>
      </c>
      <c r="D15" s="59" t="s">
        <v>92</v>
      </c>
      <c r="E15" s="58" t="s">
        <v>235</v>
      </c>
      <c r="F15" s="72" t="s">
        <v>233</v>
      </c>
      <c r="G15" s="61">
        <v>52.84</v>
      </c>
      <c r="H15" s="61">
        <v>55</v>
      </c>
    </row>
    <row r="16" ht="28.5" customHeight="1" spans="1:8">
      <c r="A16" s="62" t="s">
        <v>236</v>
      </c>
      <c r="B16" s="73" t="s">
        <v>212</v>
      </c>
      <c r="C16" s="42">
        <v>569216956.71</v>
      </c>
      <c r="D16" s="77">
        <v>595088154.15</v>
      </c>
      <c r="E16" s="62" t="s">
        <v>237</v>
      </c>
      <c r="F16" s="20" t="s">
        <v>92</v>
      </c>
      <c r="G16" s="20" t="s">
        <v>92</v>
      </c>
      <c r="H16" s="20" t="s">
        <v>92</v>
      </c>
    </row>
    <row r="17" ht="28.5" customHeight="1" spans="1:8">
      <c r="A17" s="65" t="s">
        <v>238</v>
      </c>
      <c r="B17" s="66" t="s">
        <v>212</v>
      </c>
      <c r="C17" s="42">
        <v>846143419.6</v>
      </c>
      <c r="D17" s="42">
        <v>871765370.02</v>
      </c>
      <c r="E17" s="65" t="s">
        <v>213</v>
      </c>
      <c r="F17" s="66" t="s">
        <v>214</v>
      </c>
      <c r="G17" s="28">
        <f>G18+G19</f>
        <v>20154</v>
      </c>
      <c r="H17" s="28">
        <f>H18+H19</f>
        <v>20486</v>
      </c>
    </row>
    <row r="18" ht="28.5" customHeight="1" spans="1:8">
      <c r="A18" s="23" t="s">
        <v>239</v>
      </c>
      <c r="B18" s="16" t="s">
        <v>212</v>
      </c>
      <c r="C18" s="42">
        <v>276926462.89</v>
      </c>
      <c r="D18" s="42">
        <v>276677215.88</v>
      </c>
      <c r="E18" s="65" t="s">
        <v>240</v>
      </c>
      <c r="F18" s="66" t="s">
        <v>214</v>
      </c>
      <c r="G18" s="28">
        <v>16591</v>
      </c>
      <c r="H18" s="28">
        <v>16812</v>
      </c>
    </row>
    <row r="19" ht="28.5" customHeight="1" spans="1:8">
      <c r="A19" s="69" t="s">
        <v>241</v>
      </c>
      <c r="B19" s="71" t="s">
        <v>242</v>
      </c>
      <c r="C19" s="42">
        <f>IF(C17=0,0,(C25+G7)/C17*100)</f>
        <v>16.5671242667429</v>
      </c>
      <c r="D19" s="42">
        <f>IF(D17=0,0,(D25+H7)/D17*100)</f>
        <v>22.7304968738841</v>
      </c>
      <c r="E19" s="65" t="s">
        <v>243</v>
      </c>
      <c r="F19" s="66" t="s">
        <v>214</v>
      </c>
      <c r="G19" s="28">
        <v>3563</v>
      </c>
      <c r="H19" s="28">
        <v>3674</v>
      </c>
    </row>
    <row r="20" ht="28.5" customHeight="1" spans="1:8">
      <c r="A20" s="58" t="s">
        <v>244</v>
      </c>
      <c r="B20" s="72" t="s">
        <v>242</v>
      </c>
      <c r="C20" s="42">
        <v>16</v>
      </c>
      <c r="D20" s="42">
        <v>16</v>
      </c>
      <c r="E20" s="78" t="s">
        <v>229</v>
      </c>
      <c r="F20" s="79" t="s">
        <v>214</v>
      </c>
      <c r="G20" s="80">
        <v>16591</v>
      </c>
      <c r="H20" s="80">
        <v>16812</v>
      </c>
    </row>
    <row r="21" ht="28.5" customHeight="1" spans="1:8">
      <c r="A21" s="58" t="s">
        <v>245</v>
      </c>
      <c r="B21" s="72" t="s">
        <v>242</v>
      </c>
      <c r="C21" s="42">
        <v>8</v>
      </c>
      <c r="D21" s="77">
        <v>8</v>
      </c>
      <c r="E21" s="58" t="s">
        <v>234</v>
      </c>
      <c r="F21" s="13" t="s">
        <v>92</v>
      </c>
      <c r="G21" s="20" t="s">
        <v>92</v>
      </c>
      <c r="H21" s="20" t="s">
        <v>92</v>
      </c>
    </row>
    <row r="22" ht="28.5" customHeight="1" spans="1:8">
      <c r="A22" s="58" t="s">
        <v>246</v>
      </c>
      <c r="B22" s="73" t="s">
        <v>242</v>
      </c>
      <c r="C22" s="42">
        <v>20</v>
      </c>
      <c r="D22" s="77">
        <v>20</v>
      </c>
      <c r="E22" s="58" t="s">
        <v>247</v>
      </c>
      <c r="F22" s="72" t="s">
        <v>212</v>
      </c>
      <c r="G22" s="42">
        <v>2189786327.8</v>
      </c>
      <c r="H22" s="42">
        <v>2296610651.64</v>
      </c>
    </row>
    <row r="23" ht="28.5" customHeight="1" spans="1:8">
      <c r="A23" s="58" t="s">
        <v>248</v>
      </c>
      <c r="B23" s="70" t="s">
        <v>233</v>
      </c>
      <c r="C23" s="42">
        <f>IF(C13=0,0,C17/C13)</f>
        <v>77400.605525064</v>
      </c>
      <c r="D23" s="77">
        <f>IF(D13=0,0,D17/D13)</f>
        <v>79497.1156319533</v>
      </c>
      <c r="E23" s="58" t="s">
        <v>238</v>
      </c>
      <c r="F23" s="72" t="s">
        <v>212</v>
      </c>
      <c r="G23" s="42">
        <v>2189786327.8</v>
      </c>
      <c r="H23" s="42">
        <v>2296610651.64</v>
      </c>
    </row>
    <row r="24" ht="28.5" customHeight="1" spans="1:8">
      <c r="A24" s="62" t="s">
        <v>249</v>
      </c>
      <c r="B24" s="75" t="s">
        <v>92</v>
      </c>
      <c r="C24" s="16" t="s">
        <v>92</v>
      </c>
      <c r="D24" s="46" t="s">
        <v>92</v>
      </c>
      <c r="E24" s="58" t="s">
        <v>241</v>
      </c>
      <c r="F24" s="72" t="s">
        <v>242</v>
      </c>
      <c r="G24" s="42">
        <v>23.76</v>
      </c>
      <c r="H24" s="42">
        <v>23.28</v>
      </c>
    </row>
    <row r="25" ht="28.5" customHeight="1" spans="1:8">
      <c r="A25" s="81" t="s">
        <v>250</v>
      </c>
      <c r="B25" s="47" t="s">
        <v>212</v>
      </c>
      <c r="C25" s="42">
        <v>138681631.8</v>
      </c>
      <c r="D25" s="77">
        <v>188248770.16</v>
      </c>
      <c r="E25" s="58" t="s">
        <v>248</v>
      </c>
      <c r="F25" s="72" t="s">
        <v>233</v>
      </c>
      <c r="G25" s="42">
        <f>IF(G20=0,0,G23/G20)</f>
        <v>131986.397914532</v>
      </c>
      <c r="H25" s="42">
        <f>IF(H20=0,0,H23/H20)</f>
        <v>136605.439664525</v>
      </c>
    </row>
    <row r="26" ht="28.5" customHeight="1" spans="1:8">
      <c r="A26" s="81" t="s">
        <v>251</v>
      </c>
      <c r="B26" s="59" t="s">
        <v>92</v>
      </c>
      <c r="C26" s="59" t="s">
        <v>92</v>
      </c>
      <c r="D26" s="59" t="s">
        <v>92</v>
      </c>
      <c r="E26" s="62" t="s">
        <v>252</v>
      </c>
      <c r="F26" s="73" t="s">
        <v>233</v>
      </c>
      <c r="G26" s="28">
        <v>97716</v>
      </c>
      <c r="H26" s="28">
        <v>99600</v>
      </c>
    </row>
    <row r="27" ht="28.5" customHeight="1" spans="1:8">
      <c r="A27" s="31"/>
      <c r="B27" s="31"/>
      <c r="C27" s="31"/>
      <c r="D27" s="31"/>
      <c r="E27" s="31"/>
      <c r="F27" s="31"/>
      <c r="G27" s="31"/>
      <c r="H27" s="82"/>
    </row>
  </sheetData>
  <mergeCells count="1">
    <mergeCell ref="A2:H2"/>
  </mergeCells>
  <printOptions horizontalCentered="1"/>
  <pageMargins left="0.393700787401575" right="0.393700787401575" top="0.393700787401575" bottom="0.393700787401575" header="0.51181" footer="0.51181"/>
  <pageSetup paperSize="9" scale="70" orientation="landscape" errors="blank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0"/>
  <sheetViews>
    <sheetView showGridLines="0" workbookViewId="0">
      <pane topLeftCell="A1" activePane="bottomRight" state="frozen"/>
      <selection activeCell="A2" sqref="A2:H2"/>
    </sheetView>
  </sheetViews>
  <sheetFormatPr defaultColWidth="8" defaultRowHeight="14.25" outlineLevelCol="7"/>
  <cols>
    <col min="1" max="1" width="43.875" style="1"/>
    <col min="2" max="2" width="6.625" style="1"/>
    <col min="3" max="4" width="23.875" style="1"/>
    <col min="5" max="5" width="43.875" style="1"/>
    <col min="6" max="6" width="6.625" style="1"/>
    <col min="7" max="8" width="23.875" style="1"/>
  </cols>
  <sheetData>
    <row r="1" spans="1:1">
      <c r="A1" s="33" t="s">
        <v>253</v>
      </c>
    </row>
    <row r="2" ht="27" customHeight="1" spans="1:8">
      <c r="A2" s="34" t="s">
        <v>254</v>
      </c>
      <c r="B2" s="35"/>
      <c r="C2" s="35"/>
      <c r="D2" s="35"/>
      <c r="E2" s="35"/>
      <c r="F2" s="35"/>
      <c r="G2" s="35"/>
      <c r="H2" s="35"/>
    </row>
    <row r="3" ht="21" customHeight="1" spans="1:8">
      <c r="A3" s="5" t="s">
        <v>46</v>
      </c>
      <c r="B3" s="5"/>
      <c r="C3" s="5"/>
      <c r="D3" s="5"/>
      <c r="E3" s="36"/>
      <c r="F3" s="36"/>
      <c r="G3" s="36"/>
      <c r="H3" s="37"/>
    </row>
    <row r="4" ht="28.5" customHeight="1" spans="1:8">
      <c r="A4" s="38" t="s">
        <v>48</v>
      </c>
      <c r="B4" s="38" t="s">
        <v>209</v>
      </c>
      <c r="C4" s="38" t="s">
        <v>77</v>
      </c>
      <c r="D4" s="39" t="s">
        <v>78</v>
      </c>
      <c r="E4" s="40" t="s">
        <v>48</v>
      </c>
      <c r="F4" s="40" t="s">
        <v>209</v>
      </c>
      <c r="G4" s="40" t="s">
        <v>77</v>
      </c>
      <c r="H4" s="40" t="s">
        <v>78</v>
      </c>
    </row>
    <row r="5" ht="28.5" customHeight="1" spans="1:8">
      <c r="A5" s="12" t="s">
        <v>255</v>
      </c>
      <c r="B5" s="13" t="s">
        <v>92</v>
      </c>
      <c r="C5" s="13" t="s">
        <v>92</v>
      </c>
      <c r="D5" s="41" t="s">
        <v>92</v>
      </c>
      <c r="E5" s="23" t="s">
        <v>256</v>
      </c>
      <c r="F5" s="16" t="s">
        <v>212</v>
      </c>
      <c r="G5" s="42">
        <v>0</v>
      </c>
      <c r="H5" s="42">
        <f>G8</f>
        <v>0</v>
      </c>
    </row>
    <row r="6" ht="28.5" customHeight="1" spans="1:8">
      <c r="A6" s="12" t="s">
        <v>213</v>
      </c>
      <c r="B6" s="13" t="s">
        <v>214</v>
      </c>
      <c r="C6" s="43">
        <f>C7+C8</f>
        <v>32737</v>
      </c>
      <c r="D6" s="44">
        <f>D7+D8</f>
        <v>33601</v>
      </c>
      <c r="E6" s="23" t="s">
        <v>257</v>
      </c>
      <c r="F6" s="16" t="s">
        <v>212</v>
      </c>
      <c r="G6" s="42">
        <v>0</v>
      </c>
      <c r="H6" s="42">
        <v>0</v>
      </c>
    </row>
    <row r="7" ht="28.5" customHeight="1" spans="1:8">
      <c r="A7" s="45" t="s">
        <v>258</v>
      </c>
      <c r="B7" s="20" t="s">
        <v>214</v>
      </c>
      <c r="C7" s="43">
        <v>24947</v>
      </c>
      <c r="D7" s="44">
        <v>25767</v>
      </c>
      <c r="E7" s="23" t="s">
        <v>259</v>
      </c>
      <c r="F7" s="16" t="s">
        <v>212</v>
      </c>
      <c r="G7" s="42">
        <v>0</v>
      </c>
      <c r="H7" s="42">
        <v>0</v>
      </c>
    </row>
    <row r="8" ht="28.5" customHeight="1" spans="1:8">
      <c r="A8" s="23" t="s">
        <v>260</v>
      </c>
      <c r="B8" s="46" t="s">
        <v>214</v>
      </c>
      <c r="C8" s="43">
        <v>7790</v>
      </c>
      <c r="D8" s="44">
        <v>7834</v>
      </c>
      <c r="E8" s="23" t="s">
        <v>261</v>
      </c>
      <c r="F8" s="16" t="s">
        <v>212</v>
      </c>
      <c r="G8" s="42">
        <f>G5-G6+G7</f>
        <v>0</v>
      </c>
      <c r="H8" s="42">
        <f>H5-H6+H7</f>
        <v>0</v>
      </c>
    </row>
    <row r="9" ht="28.5" customHeight="1" spans="1:8">
      <c r="A9" s="23" t="s">
        <v>229</v>
      </c>
      <c r="B9" s="46" t="s">
        <v>214</v>
      </c>
      <c r="C9" s="43">
        <v>24947</v>
      </c>
      <c r="D9" s="44">
        <v>25767</v>
      </c>
      <c r="E9" s="23" t="s">
        <v>262</v>
      </c>
      <c r="F9" s="16" t="s">
        <v>212</v>
      </c>
      <c r="G9" s="42">
        <v>0</v>
      </c>
      <c r="H9" s="42">
        <v>0</v>
      </c>
    </row>
    <row r="10" ht="28.5" customHeight="1" spans="1:8">
      <c r="A10" s="23" t="s">
        <v>234</v>
      </c>
      <c r="B10" s="46" t="s">
        <v>92</v>
      </c>
      <c r="C10" s="20" t="s">
        <v>92</v>
      </c>
      <c r="D10" s="47" t="s">
        <v>92</v>
      </c>
      <c r="E10" s="23" t="s">
        <v>263</v>
      </c>
      <c r="F10" s="16" t="s">
        <v>212</v>
      </c>
      <c r="G10" s="42">
        <v>0</v>
      </c>
      <c r="H10" s="42">
        <v>0</v>
      </c>
    </row>
    <row r="11" ht="28.5" customHeight="1" spans="1:8">
      <c r="A11" s="23" t="s">
        <v>264</v>
      </c>
      <c r="B11" s="16" t="s">
        <v>212</v>
      </c>
      <c r="C11" s="42">
        <v>2849481507.72</v>
      </c>
      <c r="D11" s="42">
        <v>2967781151.89</v>
      </c>
      <c r="E11" s="23" t="s">
        <v>265</v>
      </c>
      <c r="F11" s="16" t="s">
        <v>92</v>
      </c>
      <c r="G11" s="48" t="s">
        <v>92</v>
      </c>
      <c r="H11" s="48" t="s">
        <v>92</v>
      </c>
    </row>
    <row r="12" ht="28.5" customHeight="1" spans="1:8">
      <c r="A12" s="23" t="s">
        <v>266</v>
      </c>
      <c r="B12" s="16" t="s">
        <v>212</v>
      </c>
      <c r="C12" s="42">
        <v>2849481507.72</v>
      </c>
      <c r="D12" s="42">
        <v>2967781151.89</v>
      </c>
      <c r="E12" s="23" t="s">
        <v>267</v>
      </c>
      <c r="F12" s="46" t="s">
        <v>214</v>
      </c>
      <c r="G12" s="49">
        <v>156551</v>
      </c>
      <c r="H12" s="50">
        <v>157472</v>
      </c>
    </row>
    <row r="13" ht="28.5" customHeight="1" spans="1:8">
      <c r="A13" s="23" t="s">
        <v>241</v>
      </c>
      <c r="B13" s="16" t="s">
        <v>242</v>
      </c>
      <c r="C13" s="42">
        <f>IF(C12=0,0,(C18+G7)/C12)*100</f>
        <v>8.72189999993575</v>
      </c>
      <c r="D13" s="42">
        <f>IF(D12=0,0,(D18+H7)/D12)*100</f>
        <v>10.4940000000224</v>
      </c>
      <c r="E13" s="23" t="s">
        <v>268</v>
      </c>
      <c r="F13" s="23" t="s">
        <v>233</v>
      </c>
      <c r="G13" s="42">
        <f>G14+G15</f>
        <v>768.5</v>
      </c>
      <c r="H13" s="42">
        <f>H14+H15</f>
        <v>821.39</v>
      </c>
    </row>
    <row r="14" ht="28.5" customHeight="1" spans="1:8">
      <c r="A14" s="23" t="s">
        <v>244</v>
      </c>
      <c r="B14" s="16" t="s">
        <v>242</v>
      </c>
      <c r="C14" s="42">
        <v>6.81</v>
      </c>
      <c r="D14" s="42">
        <v>8.6</v>
      </c>
      <c r="E14" s="23" t="s">
        <v>269</v>
      </c>
      <c r="F14" s="23" t="s">
        <v>233</v>
      </c>
      <c r="G14" s="42">
        <v>183.5</v>
      </c>
      <c r="H14" s="42">
        <v>206.39</v>
      </c>
    </row>
    <row r="15" ht="28.5" customHeight="1" spans="1:8">
      <c r="A15" s="23" t="s">
        <v>270</v>
      </c>
      <c r="B15" s="16" t="s">
        <v>242</v>
      </c>
      <c r="C15" s="42">
        <v>2</v>
      </c>
      <c r="D15" s="42">
        <v>2</v>
      </c>
      <c r="E15" s="23" t="s">
        <v>271</v>
      </c>
      <c r="F15" s="23" t="s">
        <v>233</v>
      </c>
      <c r="G15" s="42">
        <v>585</v>
      </c>
      <c r="H15" s="42">
        <v>615</v>
      </c>
    </row>
    <row r="16" ht="28.5" customHeight="1" spans="1:8">
      <c r="A16" s="23" t="s">
        <v>248</v>
      </c>
      <c r="B16" s="16" t="s">
        <v>233</v>
      </c>
      <c r="C16" s="42">
        <f>IF(C9=0,0,C12/C9)</f>
        <v>114221.409697358</v>
      </c>
      <c r="D16" s="42">
        <f>IF(D9=0,0,D12/D9)</f>
        <v>115177.597387744</v>
      </c>
      <c r="E16" s="23" t="s">
        <v>272</v>
      </c>
      <c r="F16" s="16" t="s">
        <v>92</v>
      </c>
      <c r="G16" s="48" t="s">
        <v>92</v>
      </c>
      <c r="H16" s="48" t="s">
        <v>92</v>
      </c>
    </row>
    <row r="17" ht="28.5" customHeight="1" spans="1:8">
      <c r="A17" s="23" t="s">
        <v>249</v>
      </c>
      <c r="B17" s="16" t="s">
        <v>92</v>
      </c>
      <c r="C17" s="16" t="s">
        <v>92</v>
      </c>
      <c r="D17" s="16" t="s">
        <v>92</v>
      </c>
      <c r="E17" s="23" t="s">
        <v>273</v>
      </c>
      <c r="F17" s="46" t="s">
        <v>214</v>
      </c>
      <c r="G17" s="49">
        <v>156551</v>
      </c>
      <c r="H17" s="50">
        <v>157472</v>
      </c>
    </row>
    <row r="18" ht="28.5" customHeight="1" spans="1:8">
      <c r="A18" s="23" t="s">
        <v>274</v>
      </c>
      <c r="B18" s="16" t="s">
        <v>212</v>
      </c>
      <c r="C18" s="42">
        <v>248528927.62</v>
      </c>
      <c r="D18" s="42">
        <v>311438954.08</v>
      </c>
      <c r="E18" s="23" t="s">
        <v>275</v>
      </c>
      <c r="F18" s="16" t="s">
        <v>233</v>
      </c>
      <c r="G18" s="42">
        <v>52.12</v>
      </c>
      <c r="H18" s="42">
        <v>15</v>
      </c>
    </row>
    <row r="19" ht="28.5" customHeight="1" spans="1:8">
      <c r="A19" s="23" t="s">
        <v>251</v>
      </c>
      <c r="B19" s="16" t="s">
        <v>92</v>
      </c>
      <c r="C19" s="16" t="s">
        <v>92</v>
      </c>
      <c r="D19" s="16" t="s">
        <v>92</v>
      </c>
      <c r="E19" s="23" t="s">
        <v>276</v>
      </c>
      <c r="F19" s="16" t="s">
        <v>233</v>
      </c>
      <c r="G19" s="42">
        <v>0</v>
      </c>
      <c r="H19" s="42">
        <v>15</v>
      </c>
    </row>
    <row r="20" ht="28.5" customHeight="1" spans="1:8">
      <c r="A20" s="31"/>
      <c r="B20" s="31"/>
      <c r="C20" s="31"/>
      <c r="D20" s="31"/>
      <c r="E20" s="31"/>
      <c r="F20" s="31"/>
      <c r="G20" s="31"/>
      <c r="H20" s="32"/>
    </row>
  </sheetData>
  <mergeCells count="1">
    <mergeCell ref="A2:H2"/>
  </mergeCells>
  <printOptions horizontalCentered="1"/>
  <pageMargins left="0.393700787401575" right="0.393700787401575" top="0.393700787401575" bottom="0.393700787401575" header="0.51181" footer="0.51181"/>
  <pageSetup paperSize="9" scale="65" orientation="landscape" errors="blank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6"/>
  <sheetViews>
    <sheetView showGridLines="0" showZeros="0" workbookViewId="0">
      <pane topLeftCell="A1" activePane="bottomRight" state="frozen"/>
      <selection activeCell="A2" sqref="A2:H2"/>
    </sheetView>
  </sheetViews>
  <sheetFormatPr defaultColWidth="8" defaultRowHeight="14.25" outlineLevelCol="7"/>
  <cols>
    <col min="1" max="1" width="42.375" style="1"/>
    <col min="2" max="2" width="6.625" style="1"/>
    <col min="3" max="4" width="23.25" style="1"/>
    <col min="5" max="5" width="42.375" style="1"/>
    <col min="6" max="6" width="6.625" style="1"/>
    <col min="7" max="8" width="23.25" style="1"/>
  </cols>
  <sheetData>
    <row r="1" spans="1:1">
      <c r="A1" s="2" t="s">
        <v>277</v>
      </c>
    </row>
    <row r="2" ht="27" customHeight="1" spans="1:8">
      <c r="A2" s="3" t="s">
        <v>278</v>
      </c>
      <c r="B2" s="4"/>
      <c r="C2" s="4"/>
      <c r="D2" s="4"/>
      <c r="E2" s="4"/>
      <c r="F2" s="4"/>
      <c r="G2" s="4"/>
      <c r="H2" s="4"/>
    </row>
    <row r="3" ht="21" customHeight="1" spans="1:8">
      <c r="A3" s="5" t="s">
        <v>46</v>
      </c>
      <c r="B3" s="6"/>
      <c r="C3" s="7"/>
      <c r="D3" s="7"/>
      <c r="E3" s="7"/>
      <c r="F3" s="6"/>
      <c r="G3" s="7"/>
      <c r="H3" s="8"/>
    </row>
    <row r="4" ht="28.5" customHeight="1" spans="1:8">
      <c r="A4" s="9" t="s">
        <v>48</v>
      </c>
      <c r="B4" s="9" t="s">
        <v>209</v>
      </c>
      <c r="C4" s="9" t="s">
        <v>77</v>
      </c>
      <c r="D4" s="9" t="s">
        <v>78</v>
      </c>
      <c r="E4" s="10" t="s">
        <v>48</v>
      </c>
      <c r="F4" s="10" t="s">
        <v>209</v>
      </c>
      <c r="G4" s="11" t="s">
        <v>77</v>
      </c>
      <c r="H4" s="11" t="s">
        <v>78</v>
      </c>
    </row>
    <row r="5" ht="28.5" customHeight="1" spans="1:8">
      <c r="A5" s="12" t="s">
        <v>279</v>
      </c>
      <c r="B5" s="13" t="s">
        <v>92</v>
      </c>
      <c r="C5" s="13" t="s">
        <v>92</v>
      </c>
      <c r="D5" s="14" t="s">
        <v>92</v>
      </c>
      <c r="E5" s="15" t="s">
        <v>280</v>
      </c>
      <c r="F5" s="16" t="s">
        <v>214</v>
      </c>
      <c r="G5" s="17">
        <v>4000</v>
      </c>
      <c r="H5" s="18">
        <v>5333</v>
      </c>
    </row>
    <row r="6" ht="28.5" customHeight="1" spans="1:8">
      <c r="A6" s="19" t="s">
        <v>213</v>
      </c>
      <c r="B6" s="20" t="s">
        <v>214</v>
      </c>
      <c r="C6" s="21">
        <v>14000</v>
      </c>
      <c r="D6" s="22">
        <v>14645</v>
      </c>
      <c r="E6" s="23" t="s">
        <v>281</v>
      </c>
      <c r="F6" s="16" t="s">
        <v>214</v>
      </c>
      <c r="G6" s="17">
        <v>17</v>
      </c>
      <c r="H6" s="17">
        <v>0</v>
      </c>
    </row>
    <row r="7" ht="28.5" customHeight="1" spans="1:8">
      <c r="A7" s="24" t="s">
        <v>282</v>
      </c>
      <c r="B7" s="25" t="s">
        <v>214</v>
      </c>
      <c r="C7" s="17">
        <v>0</v>
      </c>
      <c r="D7" s="17">
        <v>0</v>
      </c>
      <c r="E7" s="26" t="s">
        <v>283</v>
      </c>
      <c r="F7" s="16" t="s">
        <v>92</v>
      </c>
      <c r="G7" s="16" t="s">
        <v>92</v>
      </c>
      <c r="H7" s="16" t="s">
        <v>92</v>
      </c>
    </row>
    <row r="8" ht="28.5" customHeight="1" spans="1:8">
      <c r="A8" s="24" t="s">
        <v>284</v>
      </c>
      <c r="B8" s="25" t="s">
        <v>214</v>
      </c>
      <c r="C8" s="17">
        <v>14000</v>
      </c>
      <c r="D8" s="17">
        <v>14645</v>
      </c>
      <c r="E8" s="23" t="s">
        <v>213</v>
      </c>
      <c r="F8" s="16" t="s">
        <v>214</v>
      </c>
      <c r="G8" s="17">
        <v>25996</v>
      </c>
      <c r="H8" s="17">
        <v>26040</v>
      </c>
    </row>
    <row r="9" ht="28.5" customHeight="1" spans="1:8">
      <c r="A9" s="24" t="s">
        <v>234</v>
      </c>
      <c r="B9" s="25" t="s">
        <v>92</v>
      </c>
      <c r="C9" s="16" t="s">
        <v>92</v>
      </c>
      <c r="D9" s="16" t="s">
        <v>92</v>
      </c>
      <c r="E9" s="23" t="s">
        <v>229</v>
      </c>
      <c r="F9" s="16" t="s">
        <v>214</v>
      </c>
      <c r="G9" s="17">
        <v>24011</v>
      </c>
      <c r="H9" s="17">
        <v>24095</v>
      </c>
    </row>
    <row r="10" ht="28.5" customHeight="1" spans="1:8">
      <c r="A10" s="24" t="s">
        <v>264</v>
      </c>
      <c r="B10" s="25" t="s">
        <v>212</v>
      </c>
      <c r="C10" s="27">
        <v>1532682830</v>
      </c>
      <c r="D10" s="27">
        <v>1654990919.83</v>
      </c>
      <c r="E10" s="23" t="s">
        <v>234</v>
      </c>
      <c r="F10" s="16" t="s">
        <v>212</v>
      </c>
      <c r="G10" s="27">
        <v>2979077831.27</v>
      </c>
      <c r="H10" s="27">
        <v>3091143694.8</v>
      </c>
    </row>
    <row r="11" ht="28.5" customHeight="1" spans="1:8">
      <c r="A11" s="24" t="s">
        <v>266</v>
      </c>
      <c r="B11" s="25" t="s">
        <v>212</v>
      </c>
      <c r="C11" s="27">
        <v>1532682830</v>
      </c>
      <c r="D11" s="27">
        <v>1654990919.83</v>
      </c>
      <c r="E11" s="23" t="s">
        <v>241</v>
      </c>
      <c r="F11" s="16" t="s">
        <v>242</v>
      </c>
      <c r="G11" s="27">
        <f>IF(G10=0,0,G14/G10*100)</f>
        <v>0.116999999913198</v>
      </c>
      <c r="H11" s="27">
        <f>IF(H10=0,0,H14/H10*100)</f>
        <v>0.172799990145576</v>
      </c>
    </row>
    <row r="12" ht="28.5" customHeight="1" spans="1:8">
      <c r="A12" s="24" t="s">
        <v>241</v>
      </c>
      <c r="B12" s="25" t="s">
        <v>242</v>
      </c>
      <c r="C12" s="27">
        <v>0.93</v>
      </c>
      <c r="D12" s="27">
        <v>0.93</v>
      </c>
      <c r="E12" s="23" t="s">
        <v>248</v>
      </c>
      <c r="F12" s="16" t="s">
        <v>233</v>
      </c>
      <c r="G12" s="27">
        <f>IF(G9=0,0,G10/G9)</f>
        <v>124071.376921827</v>
      </c>
      <c r="H12" s="27">
        <f>IF(H9=0,0,H10/H9)</f>
        <v>128289.84</v>
      </c>
    </row>
    <row r="13" ht="28.5" customHeight="1" spans="1:8">
      <c r="A13" s="24" t="s">
        <v>248</v>
      </c>
      <c r="B13" s="25" t="s">
        <v>233</v>
      </c>
      <c r="C13" s="27">
        <f>IF(C8=0,0,C11/C8)</f>
        <v>109477.345</v>
      </c>
      <c r="D13" s="27">
        <f>IF(D8=0,0,D11/D8)</f>
        <v>113007.232490953</v>
      </c>
      <c r="E13" s="23" t="s">
        <v>285</v>
      </c>
      <c r="F13" s="16" t="s">
        <v>212</v>
      </c>
      <c r="G13" s="27">
        <v>13335521.06</v>
      </c>
      <c r="H13" s="27">
        <v>16521496</v>
      </c>
    </row>
    <row r="14" ht="28.5" customHeight="1" spans="1:8">
      <c r="A14" s="24" t="s">
        <v>286</v>
      </c>
      <c r="B14" s="25" t="s">
        <v>287</v>
      </c>
      <c r="C14" s="17">
        <v>120</v>
      </c>
      <c r="D14" s="17">
        <v>181</v>
      </c>
      <c r="E14" s="16" t="s">
        <v>288</v>
      </c>
      <c r="F14" s="16" t="s">
        <v>212</v>
      </c>
      <c r="G14" s="27">
        <v>3485521.06</v>
      </c>
      <c r="H14" s="27">
        <v>5341496</v>
      </c>
    </row>
    <row r="15" ht="28.5" customHeight="1" spans="1:8">
      <c r="A15" s="24" t="s">
        <v>289</v>
      </c>
      <c r="B15" s="25" t="s">
        <v>287</v>
      </c>
      <c r="C15" s="17">
        <v>120</v>
      </c>
      <c r="D15" s="17">
        <v>181</v>
      </c>
      <c r="E15" s="26" t="s">
        <v>290</v>
      </c>
      <c r="F15" s="16" t="s">
        <v>214</v>
      </c>
      <c r="G15" s="28">
        <v>85</v>
      </c>
      <c r="H15" s="28">
        <v>92</v>
      </c>
    </row>
    <row r="16" ht="28.5" customHeight="1" spans="1:8">
      <c r="A16" s="29"/>
      <c r="B16" s="30"/>
      <c r="C16" s="31"/>
      <c r="D16" s="31"/>
      <c r="E16" s="29"/>
      <c r="F16" s="30"/>
      <c r="G16" s="31"/>
      <c r="H16" s="32"/>
    </row>
  </sheetData>
  <mergeCells count="1">
    <mergeCell ref="A2:H2"/>
  </mergeCells>
  <printOptions horizontalCentered="1"/>
  <pageMargins left="0.393700787401575" right="0.393700787401575" top="0.393700787401575" bottom="0.393700787401575" header="0.51181" footer="0.51181"/>
  <pageSetup paperSize="9" scale="70" orientation="landscape" errors="blank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4"/>
  <sheetViews>
    <sheetView showGridLines="0" showZeros="0" workbookViewId="0">
      <selection activeCell="A1" sqref="A1"/>
    </sheetView>
  </sheetViews>
  <sheetFormatPr defaultColWidth="8" defaultRowHeight="14.25" outlineLevelCol="4"/>
  <cols>
    <col min="1" max="1" width="5.5" style="1"/>
    <col min="2" max="2" width="70.375" style="1"/>
    <col min="3" max="3" width="8" style="1" hidden="1"/>
    <col min="4" max="4" width="12" style="1"/>
    <col min="5" max="5" width="6.5" style="1"/>
  </cols>
  <sheetData>
    <row r="1" ht="22.5" customHeight="1" spans="1:5">
      <c r="A1" s="234"/>
      <c r="B1" s="234"/>
      <c r="C1" s="234"/>
      <c r="D1" s="234"/>
      <c r="E1" s="234"/>
    </row>
    <row r="2" ht="45" customHeight="1" spans="1:5">
      <c r="A2" s="235" t="s">
        <v>21</v>
      </c>
      <c r="B2" s="235"/>
      <c r="C2" s="235"/>
      <c r="D2" s="235"/>
      <c r="E2" s="236"/>
    </row>
    <row r="3" ht="27" customHeight="1" spans="1:5">
      <c r="A3" s="237"/>
      <c r="B3" s="237"/>
      <c r="C3" s="237"/>
      <c r="D3" s="237"/>
      <c r="E3" s="237"/>
    </row>
    <row r="4" ht="27" customHeight="1" spans="1:5">
      <c r="A4" s="237"/>
      <c r="B4" s="238" t="s">
        <v>22</v>
      </c>
      <c r="C4" s="238"/>
      <c r="D4" s="239" t="s">
        <v>23</v>
      </c>
      <c r="E4" s="240"/>
    </row>
    <row r="5" ht="27" customHeight="1" spans="1:5">
      <c r="A5" s="237"/>
      <c r="B5" s="238" t="s">
        <v>24</v>
      </c>
      <c r="C5" s="238"/>
      <c r="D5" s="239" t="s">
        <v>25</v>
      </c>
      <c r="E5" s="240"/>
    </row>
    <row r="6" ht="27" customHeight="1" spans="1:5">
      <c r="A6" s="237"/>
      <c r="B6" s="238" t="s">
        <v>26</v>
      </c>
      <c r="C6" s="238"/>
      <c r="D6" s="239" t="s">
        <v>27</v>
      </c>
      <c r="E6" s="240"/>
    </row>
    <row r="7" ht="27" customHeight="1" spans="1:5">
      <c r="A7" s="237"/>
      <c r="B7" s="238" t="s">
        <v>28</v>
      </c>
      <c r="C7" s="238"/>
      <c r="D7" s="239" t="s">
        <v>29</v>
      </c>
      <c r="E7" s="240"/>
    </row>
    <row r="8" ht="27" customHeight="1" spans="1:5">
      <c r="A8" s="237"/>
      <c r="B8" s="238" t="s">
        <v>30</v>
      </c>
      <c r="C8" s="238"/>
      <c r="D8" s="239" t="s">
        <v>31</v>
      </c>
      <c r="E8" s="240"/>
    </row>
    <row r="9" ht="27" customHeight="1" spans="1:5">
      <c r="A9" s="237"/>
      <c r="B9" s="238" t="s">
        <v>32</v>
      </c>
      <c r="C9" s="238"/>
      <c r="D9" s="239" t="s">
        <v>33</v>
      </c>
      <c r="E9" s="240"/>
    </row>
    <row r="10" ht="27" customHeight="1" spans="1:5">
      <c r="A10" s="237"/>
      <c r="B10" s="238" t="s">
        <v>34</v>
      </c>
      <c r="C10" s="238"/>
      <c r="D10" s="239" t="s">
        <v>35</v>
      </c>
      <c r="E10" s="240"/>
    </row>
    <row r="11" ht="27" customHeight="1" spans="1:5">
      <c r="A11" s="237"/>
      <c r="B11" s="238" t="s">
        <v>36</v>
      </c>
      <c r="C11" s="238"/>
      <c r="D11" s="239" t="s">
        <v>37</v>
      </c>
      <c r="E11" s="240"/>
    </row>
    <row r="12" ht="27" customHeight="1" spans="1:5">
      <c r="A12" s="234"/>
      <c r="B12" s="238" t="s">
        <v>38</v>
      </c>
      <c r="C12" s="238"/>
      <c r="D12" s="239" t="s">
        <v>39</v>
      </c>
      <c r="E12" s="240"/>
    </row>
    <row r="13" ht="27" customHeight="1" spans="1:5">
      <c r="A13" s="234"/>
      <c r="B13" s="238" t="s">
        <v>40</v>
      </c>
      <c r="C13" s="238"/>
      <c r="D13" s="239" t="s">
        <v>41</v>
      </c>
      <c r="E13" s="240"/>
    </row>
    <row r="14" ht="27" customHeight="1" spans="1:5">
      <c r="A14" s="234"/>
      <c r="B14" s="238" t="s">
        <v>42</v>
      </c>
      <c r="C14" s="238"/>
      <c r="D14" s="239" t="s">
        <v>43</v>
      </c>
      <c r="E14" s="240"/>
    </row>
  </sheetData>
  <mergeCells count="9">
    <mergeCell ref="A2:D2"/>
    <mergeCell ref="B4:C4"/>
    <mergeCell ref="B5:C5"/>
    <mergeCell ref="B6:C6"/>
    <mergeCell ref="B7:C7"/>
    <mergeCell ref="B8:C8"/>
    <mergeCell ref="B9:C9"/>
    <mergeCell ref="B10:C10"/>
    <mergeCell ref="B11:C11"/>
  </mergeCells>
  <printOptions horizontalCentered="1"/>
  <pageMargins left="0.78740157480315" right="0.78740157480315" top="1.18110236220472" bottom="1.18110236220472" header="0.51181" footer="0.51181"/>
  <pageSetup paperSize="9" orientation="landscape" errors="blank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2"/>
  <sheetViews>
    <sheetView showGridLines="0" showZeros="0" tabSelected="1" workbookViewId="0">
      <pane topLeftCell="A1" activePane="bottomRight" state="frozen"/>
      <selection activeCell="A2" sqref="A2:I2"/>
    </sheetView>
  </sheetViews>
  <sheetFormatPr defaultColWidth="8" defaultRowHeight="14.25"/>
  <cols>
    <col min="1" max="1" width="37.5" style="1" customWidth="1"/>
    <col min="2" max="2" width="20.125" style="1" customWidth="1"/>
    <col min="3" max="3" width="16" style="1" customWidth="1"/>
    <col min="4" max="4" width="16.875" style="1" customWidth="1"/>
    <col min="5" max="5" width="17.5" style="1" customWidth="1"/>
    <col min="6" max="6" width="19.875" style="1" customWidth="1"/>
    <col min="7" max="7" width="14.375" style="1" customWidth="1"/>
    <col min="8" max="8" width="16.875" style="1" customWidth="1"/>
    <col min="9" max="9" width="14.75" style="1" customWidth="1"/>
  </cols>
  <sheetData>
    <row r="1" spans="1:9">
      <c r="A1" s="210" t="s">
        <v>44</v>
      </c>
      <c r="B1" s="211"/>
      <c r="C1" s="211"/>
      <c r="D1" s="211"/>
      <c r="E1" s="211"/>
      <c r="F1" s="211"/>
      <c r="G1" s="211"/>
      <c r="H1" s="211"/>
      <c r="I1" s="211"/>
    </row>
    <row r="2" ht="22" customHeight="1" spans="1:9">
      <c r="A2" s="212" t="s">
        <v>45</v>
      </c>
      <c r="B2" s="213"/>
      <c r="C2" s="213"/>
      <c r="D2" s="214"/>
      <c r="E2" s="213"/>
      <c r="F2" s="213"/>
      <c r="G2" s="213"/>
      <c r="H2" s="213"/>
      <c r="I2" s="213"/>
    </row>
    <row r="3" ht="19.5" customHeight="1" spans="1:9">
      <c r="A3" s="215" t="s">
        <v>46</v>
      </c>
      <c r="B3" s="216"/>
      <c r="C3" s="217"/>
      <c r="D3" s="218"/>
      <c r="E3" s="216"/>
      <c r="F3" s="216"/>
      <c r="G3" s="216"/>
      <c r="H3" s="216"/>
      <c r="I3" s="231" t="s">
        <v>47</v>
      </c>
    </row>
    <row r="4" ht="39.75" customHeight="1" spans="1:9">
      <c r="A4" s="219" t="s">
        <v>48</v>
      </c>
      <c r="B4" s="220" t="s">
        <v>49</v>
      </c>
      <c r="C4" s="159" t="s">
        <v>50</v>
      </c>
      <c r="D4" s="159" t="s">
        <v>51</v>
      </c>
      <c r="E4" s="221" t="s">
        <v>52</v>
      </c>
      <c r="F4" s="219" t="s">
        <v>53</v>
      </c>
      <c r="G4" s="219" t="s">
        <v>54</v>
      </c>
      <c r="H4" s="219" t="s">
        <v>55</v>
      </c>
      <c r="I4" s="220" t="s">
        <v>56</v>
      </c>
    </row>
    <row r="5" ht="27" customHeight="1" spans="1:9">
      <c r="A5" s="222" t="s">
        <v>57</v>
      </c>
      <c r="B5" s="223">
        <f>C5+D5+E5+F5+G5+H5+I5</f>
        <v>1258600655.76</v>
      </c>
      <c r="C5" s="224">
        <v>195444127.66</v>
      </c>
      <c r="D5" s="224">
        <v>52365312.2</v>
      </c>
      <c r="E5" s="223">
        <v>535363939.71</v>
      </c>
      <c r="F5" s="223">
        <v>313869427.57</v>
      </c>
      <c r="G5" s="223">
        <v>129560875.13</v>
      </c>
      <c r="H5" s="223">
        <v>16615528.03</v>
      </c>
      <c r="I5" s="232">
        <v>15381445.46</v>
      </c>
    </row>
    <row r="6" ht="27" customHeight="1" spans="1:9">
      <c r="A6" s="225" t="s">
        <v>58</v>
      </c>
      <c r="B6" s="223">
        <f>C6+D6+E6+F6+G6+H6+I6</f>
        <v>1114652987.99</v>
      </c>
      <c r="C6" s="223">
        <v>189748770.16</v>
      </c>
      <c r="D6" s="223">
        <v>14359500</v>
      </c>
      <c r="E6" s="223">
        <v>534650959.71</v>
      </c>
      <c r="F6" s="223">
        <v>311438954.08</v>
      </c>
      <c r="G6" s="223">
        <v>32500355.35</v>
      </c>
      <c r="H6" s="223">
        <v>16582893.03</v>
      </c>
      <c r="I6" s="232">
        <v>15371555.66</v>
      </c>
    </row>
    <row r="7" ht="27" customHeight="1" spans="1:9">
      <c r="A7" s="225" t="s">
        <v>59</v>
      </c>
      <c r="B7" s="223">
        <f>C7+D7+E7+F7+G7+H7+I7</f>
        <v>134762435</v>
      </c>
      <c r="C7" s="223">
        <v>0</v>
      </c>
      <c r="D7" s="223">
        <v>37917155</v>
      </c>
      <c r="E7" s="223">
        <v>0</v>
      </c>
      <c r="F7" s="223">
        <v>0</v>
      </c>
      <c r="G7" s="223">
        <v>96845280</v>
      </c>
      <c r="H7" s="223">
        <v>0</v>
      </c>
      <c r="I7" s="232">
        <v>0</v>
      </c>
    </row>
    <row r="8" ht="27" customHeight="1" spans="1:9">
      <c r="A8" s="226" t="s">
        <v>60</v>
      </c>
      <c r="B8" s="223">
        <f>C8+D8+E8+F8+G8+H8+I8</f>
        <v>3430197.77</v>
      </c>
      <c r="C8" s="223">
        <v>426822.5</v>
      </c>
      <c r="D8" s="223">
        <v>88657.2</v>
      </c>
      <c r="E8" s="223">
        <v>226480</v>
      </c>
      <c r="F8" s="223">
        <v>2430473.49</v>
      </c>
      <c r="G8" s="223">
        <v>215239.78</v>
      </c>
      <c r="H8" s="223">
        <v>32635</v>
      </c>
      <c r="I8" s="232">
        <v>9889.8</v>
      </c>
    </row>
    <row r="9" ht="27" customHeight="1" spans="1:9">
      <c r="A9" s="226" t="s">
        <v>61</v>
      </c>
      <c r="B9" s="223">
        <f>C9+D9</f>
        <v>0</v>
      </c>
      <c r="C9" s="223">
        <v>0</v>
      </c>
      <c r="D9" s="223">
        <v>0</v>
      </c>
      <c r="E9" s="227"/>
      <c r="F9" s="223"/>
      <c r="G9" s="223"/>
      <c r="H9" s="223"/>
      <c r="I9" s="223"/>
    </row>
    <row r="10" ht="27" customHeight="1" spans="1:9">
      <c r="A10" s="226" t="s">
        <v>62</v>
      </c>
      <c r="B10" s="223">
        <f>C10+D10+E10+F10+I10</f>
        <v>5755035</v>
      </c>
      <c r="C10" s="223">
        <v>5268535</v>
      </c>
      <c r="D10" s="223">
        <v>0</v>
      </c>
      <c r="E10" s="223">
        <v>486500</v>
      </c>
      <c r="F10" s="223">
        <v>0</v>
      </c>
      <c r="G10" s="223"/>
      <c r="H10" s="223"/>
      <c r="I10" s="223">
        <v>0</v>
      </c>
    </row>
    <row r="11" ht="27" customHeight="1" spans="1:9">
      <c r="A11" s="226" t="s">
        <v>63</v>
      </c>
      <c r="B11" s="223">
        <f>C11+D11+E11+F11+G11+H11+I11</f>
        <v>0</v>
      </c>
      <c r="C11" s="223">
        <v>0</v>
      </c>
      <c r="D11" s="223">
        <v>0</v>
      </c>
      <c r="E11" s="223">
        <v>0</v>
      </c>
      <c r="F11" s="223">
        <v>0</v>
      </c>
      <c r="G11" s="223">
        <v>0</v>
      </c>
      <c r="H11" s="223">
        <v>0</v>
      </c>
      <c r="I11" s="223">
        <v>0</v>
      </c>
    </row>
    <row r="12" ht="27" customHeight="1" spans="1:9">
      <c r="A12" s="226" t="s">
        <v>64</v>
      </c>
      <c r="B12" s="223">
        <f>C12</f>
        <v>0</v>
      </c>
      <c r="C12" s="223">
        <v>0</v>
      </c>
      <c r="D12" s="223"/>
      <c r="E12" s="223"/>
      <c r="F12" s="223"/>
      <c r="G12" s="223"/>
      <c r="H12" s="223"/>
      <c r="I12" s="223"/>
    </row>
    <row r="13" ht="27" customHeight="1" spans="1:9">
      <c r="A13" s="226" t="s">
        <v>65</v>
      </c>
      <c r="B13" s="223">
        <f>C13</f>
        <v>0</v>
      </c>
      <c r="C13" s="223">
        <v>0</v>
      </c>
      <c r="D13" s="223"/>
      <c r="E13" s="223"/>
      <c r="F13" s="223"/>
      <c r="G13" s="223"/>
      <c r="H13" s="223"/>
      <c r="I13" s="223"/>
    </row>
    <row r="14" ht="27" customHeight="1" spans="1:9">
      <c r="A14" s="225" t="s">
        <v>66</v>
      </c>
      <c r="B14" s="223">
        <f>C14+D14+E14+F14+G14+H14+I14</f>
        <v>1126133915.88</v>
      </c>
      <c r="C14" s="223">
        <v>187965415.05</v>
      </c>
      <c r="D14" s="223">
        <v>35346196</v>
      </c>
      <c r="E14" s="223">
        <v>524880066.44</v>
      </c>
      <c r="F14" s="223">
        <v>227304599.3</v>
      </c>
      <c r="G14" s="223">
        <v>129548474.41</v>
      </c>
      <c r="H14" s="223">
        <v>16148061.68</v>
      </c>
      <c r="I14" s="223">
        <v>4941103</v>
      </c>
    </row>
    <row r="15" ht="27" customHeight="1" spans="1:9">
      <c r="A15" s="225" t="s">
        <v>67</v>
      </c>
      <c r="B15" s="223" t="s">
        <v>68</v>
      </c>
      <c r="C15" s="223">
        <v>170327775.05</v>
      </c>
      <c r="D15" s="223">
        <v>35346196</v>
      </c>
      <c r="E15" s="223">
        <v>524576806.44</v>
      </c>
      <c r="F15" s="223">
        <v>225460999.3</v>
      </c>
      <c r="G15" s="223">
        <v>127186394.41</v>
      </c>
      <c r="H15" s="223">
        <v>16147101.68</v>
      </c>
      <c r="I15" s="223">
        <v>541503</v>
      </c>
    </row>
    <row r="16" ht="27" customHeight="1" spans="1:9">
      <c r="A16" s="225" t="s">
        <v>69</v>
      </c>
      <c r="B16" s="223">
        <f>C16+D16+E16+F16+I16</f>
        <v>2940900</v>
      </c>
      <c r="C16" s="223">
        <v>2637640</v>
      </c>
      <c r="D16" s="223">
        <v>0</v>
      </c>
      <c r="E16" s="223">
        <v>303260</v>
      </c>
      <c r="F16" s="223">
        <v>0</v>
      </c>
      <c r="G16" s="223"/>
      <c r="H16" s="223"/>
      <c r="I16" s="223">
        <v>0</v>
      </c>
    </row>
    <row r="17" ht="27" customHeight="1" spans="1:9">
      <c r="A17" s="226" t="s">
        <v>70</v>
      </c>
      <c r="B17" s="223">
        <f>C17+D17+E17+F17+G17+H17+I17</f>
        <v>17243200</v>
      </c>
      <c r="C17" s="223">
        <v>15000000</v>
      </c>
      <c r="D17" s="223">
        <v>0</v>
      </c>
      <c r="E17" s="223">
        <v>0</v>
      </c>
      <c r="F17" s="223">
        <v>1843600</v>
      </c>
      <c r="G17" s="223">
        <v>0</v>
      </c>
      <c r="H17" s="223">
        <v>0</v>
      </c>
      <c r="I17" s="223">
        <v>399600</v>
      </c>
    </row>
    <row r="18" ht="27" customHeight="1" spans="1:9">
      <c r="A18" s="226" t="s">
        <v>71</v>
      </c>
      <c r="B18" s="223">
        <f>C18</f>
        <v>0</v>
      </c>
      <c r="C18" s="223">
        <v>0</v>
      </c>
      <c r="D18" s="223"/>
      <c r="E18" s="223"/>
      <c r="F18" s="223"/>
      <c r="G18" s="223"/>
      <c r="H18" s="223"/>
      <c r="I18" s="223"/>
    </row>
    <row r="19" ht="27" customHeight="1" spans="1:9">
      <c r="A19" s="226" t="s">
        <v>72</v>
      </c>
      <c r="B19" s="223">
        <f>C19</f>
        <v>0</v>
      </c>
      <c r="C19" s="223">
        <v>0</v>
      </c>
      <c r="D19" s="223"/>
      <c r="E19" s="223"/>
      <c r="F19" s="223"/>
      <c r="G19" s="223"/>
      <c r="H19" s="223"/>
      <c r="I19" s="223"/>
    </row>
    <row r="20" ht="27" customHeight="1" spans="1:9">
      <c r="A20" s="222" t="s">
        <v>73</v>
      </c>
      <c r="B20" s="223">
        <f>C20+D20+E20+F20+G20+H20+I20</f>
        <v>132466739.88</v>
      </c>
      <c r="C20" s="223">
        <v>7478712.61</v>
      </c>
      <c r="D20" s="223">
        <v>17019116.2</v>
      </c>
      <c r="E20" s="223">
        <v>10483873.27</v>
      </c>
      <c r="F20" s="223">
        <v>86564828.27</v>
      </c>
      <c r="G20" s="223">
        <v>12400.72</v>
      </c>
      <c r="H20" s="223">
        <v>467466.35</v>
      </c>
      <c r="I20" s="232">
        <v>10440342.46</v>
      </c>
    </row>
    <row r="21" ht="27" customHeight="1" spans="1:9">
      <c r="A21" s="225" t="s">
        <v>74</v>
      </c>
      <c r="B21" s="223">
        <f>C21+D21+E21+F21+G21+H21+I21</f>
        <v>1248249196</v>
      </c>
      <c r="C21" s="223">
        <v>323423176.23</v>
      </c>
      <c r="D21" s="223">
        <v>144557727.67</v>
      </c>
      <c r="E21" s="223">
        <v>57220523.34</v>
      </c>
      <c r="F21" s="223">
        <v>549984804.62</v>
      </c>
      <c r="G21" s="223">
        <v>-35142098.82</v>
      </c>
      <c r="H21" s="223">
        <v>57773671.86</v>
      </c>
      <c r="I21" s="232">
        <v>150431391.1</v>
      </c>
    </row>
    <row r="22" ht="27" customHeight="1" spans="1:9">
      <c r="A22" s="228"/>
      <c r="B22" s="229"/>
      <c r="C22" s="229"/>
      <c r="D22" s="230"/>
      <c r="E22" s="229"/>
      <c r="F22" s="229"/>
      <c r="G22" s="229"/>
      <c r="H22" s="229"/>
      <c r="I22" s="233"/>
    </row>
  </sheetData>
  <mergeCells count="1">
    <mergeCell ref="A2:I2"/>
  </mergeCells>
  <printOptions horizontalCentered="1" verticalCentered="1"/>
  <pageMargins left="0" right="0" top="0.786805555555556" bottom="0.786805555555556" header="0.511805555555556" footer="0.511805555555556"/>
  <pageSetup paperSize="9" scale="70" orientation="landscape" errors="blank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2"/>
  <sheetViews>
    <sheetView showGridLines="0" showZeros="0" workbookViewId="0">
      <pane topLeftCell="A1" activePane="bottomRight" state="frozen"/>
      <selection activeCell="A2" sqref="A2:F2"/>
    </sheetView>
  </sheetViews>
  <sheetFormatPr defaultColWidth="8" defaultRowHeight="14.25" outlineLevelCol="5"/>
  <cols>
    <col min="1" max="1" width="29.25" style="1"/>
    <col min="2" max="3" width="23.875" style="1"/>
    <col min="4" max="4" width="29.25" style="1"/>
    <col min="5" max="6" width="23.875" style="1"/>
  </cols>
  <sheetData>
    <row r="1" spans="1:1">
      <c r="A1" s="33" t="s">
        <v>75</v>
      </c>
    </row>
    <row r="2" ht="24" customHeight="1" spans="1:6">
      <c r="A2" s="83" t="s">
        <v>76</v>
      </c>
      <c r="B2" s="84"/>
      <c r="C2" s="84"/>
      <c r="D2" s="84"/>
      <c r="E2" s="84"/>
      <c r="F2" s="84"/>
    </row>
    <row r="3" ht="19.5" customHeight="1" spans="1:6">
      <c r="A3" s="85" t="s">
        <v>46</v>
      </c>
      <c r="B3" s="7"/>
      <c r="C3" s="7"/>
      <c r="D3" s="7"/>
      <c r="E3" s="8"/>
      <c r="F3" s="167" t="s">
        <v>47</v>
      </c>
    </row>
    <row r="4" ht="27" customHeight="1" spans="1:6">
      <c r="A4" s="197" t="s">
        <v>48</v>
      </c>
      <c r="B4" s="197" t="s">
        <v>77</v>
      </c>
      <c r="C4" s="197" t="s">
        <v>78</v>
      </c>
      <c r="D4" s="197" t="s">
        <v>48</v>
      </c>
      <c r="E4" s="198" t="s">
        <v>77</v>
      </c>
      <c r="F4" s="199" t="s">
        <v>78</v>
      </c>
    </row>
    <row r="5" ht="28.5" customHeight="1" spans="1:6">
      <c r="A5" s="114" t="s">
        <v>79</v>
      </c>
      <c r="B5" s="115">
        <v>146596778.37</v>
      </c>
      <c r="C5" s="115">
        <v>189748770.16</v>
      </c>
      <c r="D5" s="114" t="s">
        <v>80</v>
      </c>
      <c r="E5" s="187">
        <v>140826998.64</v>
      </c>
      <c r="F5" s="175">
        <v>161757421.26</v>
      </c>
    </row>
    <row r="6" ht="28.5" customHeight="1" spans="1:6">
      <c r="A6" s="114" t="s">
        <v>81</v>
      </c>
      <c r="B6" s="115">
        <v>0</v>
      </c>
      <c r="C6" s="115">
        <v>0</v>
      </c>
      <c r="D6" s="114" t="s">
        <v>82</v>
      </c>
      <c r="E6" s="200">
        <v>0</v>
      </c>
      <c r="F6" s="185">
        <v>0</v>
      </c>
    </row>
    <row r="7" ht="28.5" customHeight="1" spans="1:6">
      <c r="A7" s="114" t="s">
        <v>83</v>
      </c>
      <c r="B7" s="115">
        <v>0</v>
      </c>
      <c r="C7" s="115">
        <v>0</v>
      </c>
      <c r="D7" s="114" t="s">
        <v>84</v>
      </c>
      <c r="E7" s="184">
        <v>0</v>
      </c>
      <c r="F7" s="151">
        <v>0</v>
      </c>
    </row>
    <row r="8" ht="28.5" customHeight="1" spans="1:6">
      <c r="A8" s="114" t="s">
        <v>85</v>
      </c>
      <c r="B8" s="115">
        <v>1443056</v>
      </c>
      <c r="C8" s="115">
        <v>426822.5</v>
      </c>
      <c r="D8" s="173" t="s">
        <v>86</v>
      </c>
      <c r="E8" s="172">
        <v>8081355.4</v>
      </c>
      <c r="F8" s="172">
        <v>8570353.79</v>
      </c>
    </row>
    <row r="9" ht="28.5" customHeight="1" spans="1:6">
      <c r="A9" s="114" t="s">
        <v>87</v>
      </c>
      <c r="B9" s="115">
        <v>0</v>
      </c>
      <c r="C9" s="115">
        <v>0</v>
      </c>
      <c r="D9" s="173" t="s">
        <v>88</v>
      </c>
      <c r="E9" s="172">
        <v>2156870</v>
      </c>
      <c r="F9" s="172">
        <v>2637640</v>
      </c>
    </row>
    <row r="10" ht="28.5" customHeight="1" spans="1:6">
      <c r="A10" s="121" t="s">
        <v>89</v>
      </c>
      <c r="B10" s="115">
        <v>4862520</v>
      </c>
      <c r="C10" s="115">
        <v>5268535</v>
      </c>
      <c r="D10" s="201" t="s">
        <v>90</v>
      </c>
      <c r="E10" s="172">
        <v>0</v>
      </c>
      <c r="F10" s="172">
        <v>15000000</v>
      </c>
    </row>
    <row r="11" ht="28.5" customHeight="1" spans="1:6">
      <c r="A11" s="202" t="s">
        <v>91</v>
      </c>
      <c r="B11" s="118">
        <v>0</v>
      </c>
      <c r="C11" s="118">
        <v>0</v>
      </c>
      <c r="D11" s="203" t="s">
        <v>92</v>
      </c>
      <c r="E11" s="204" t="s">
        <v>92</v>
      </c>
      <c r="F11" s="152" t="s">
        <v>92</v>
      </c>
    </row>
    <row r="12" ht="28.5" customHeight="1" spans="1:6">
      <c r="A12" s="122" t="s">
        <v>93</v>
      </c>
      <c r="B12" s="120">
        <v>0</v>
      </c>
      <c r="C12" s="120">
        <v>0</v>
      </c>
      <c r="D12" s="205" t="s">
        <v>92</v>
      </c>
      <c r="E12" s="206" t="s">
        <v>92</v>
      </c>
      <c r="F12" s="152" t="s">
        <v>92</v>
      </c>
    </row>
    <row r="13" ht="28.5" customHeight="1" spans="1:6">
      <c r="A13" s="114" t="s">
        <v>94</v>
      </c>
      <c r="B13" s="115">
        <f>B5+B6+B8+B9+B10+B11</f>
        <v>152902354.37</v>
      </c>
      <c r="C13" s="115">
        <f>C5+C6+C8+C9+C10+C11</f>
        <v>195444127.66</v>
      </c>
      <c r="D13" s="114" t="s">
        <v>95</v>
      </c>
      <c r="E13" s="177">
        <f>E5+E7+E8+E9+E10</f>
        <v>151065224.04</v>
      </c>
      <c r="F13" s="151">
        <f>F5+F7+F8+F9+F10</f>
        <v>187965415.05</v>
      </c>
    </row>
    <row r="14" ht="28.5" customHeight="1" spans="1:6">
      <c r="A14" s="121" t="s">
        <v>96</v>
      </c>
      <c r="B14" s="115">
        <v>0</v>
      </c>
      <c r="C14" s="115">
        <v>0</v>
      </c>
      <c r="D14" s="121" t="s">
        <v>97</v>
      </c>
      <c r="E14" s="177">
        <v>0</v>
      </c>
      <c r="F14" s="182">
        <v>0</v>
      </c>
    </row>
    <row r="15" ht="39.75" customHeight="1" spans="1:6">
      <c r="A15" s="207" t="s">
        <v>98</v>
      </c>
      <c r="B15" s="115">
        <v>0</v>
      </c>
      <c r="C15" s="177">
        <v>0</v>
      </c>
      <c r="D15" s="207" t="s">
        <v>99</v>
      </c>
      <c r="E15" s="115">
        <v>0</v>
      </c>
      <c r="F15" s="118">
        <v>0</v>
      </c>
    </row>
    <row r="16" ht="28.5" customHeight="1" spans="1:6">
      <c r="A16" s="121" t="s">
        <v>100</v>
      </c>
      <c r="B16" s="115">
        <v>0</v>
      </c>
      <c r="C16" s="115">
        <v>0</v>
      </c>
      <c r="D16" s="121" t="s">
        <v>101</v>
      </c>
      <c r="E16" s="177">
        <v>0</v>
      </c>
      <c r="F16" s="182">
        <v>0</v>
      </c>
    </row>
    <row r="17" ht="39.75" customHeight="1" spans="1:6">
      <c r="A17" s="207" t="s">
        <v>102</v>
      </c>
      <c r="B17" s="115">
        <v>0</v>
      </c>
      <c r="C17" s="177">
        <v>0</v>
      </c>
      <c r="D17" s="207" t="s">
        <v>103</v>
      </c>
      <c r="E17" s="115">
        <v>0</v>
      </c>
      <c r="F17" s="118">
        <v>0</v>
      </c>
    </row>
    <row r="18" ht="28.5" customHeight="1" spans="1:6">
      <c r="A18" s="121" t="s">
        <v>104</v>
      </c>
      <c r="B18" s="118">
        <f>B13+B14+B16</f>
        <v>152902354.37</v>
      </c>
      <c r="C18" s="118">
        <f>C13+C14+C16</f>
        <v>195444127.66</v>
      </c>
      <c r="D18" s="121" t="s">
        <v>105</v>
      </c>
      <c r="E18" s="184">
        <f>E13+E14+E16</f>
        <v>151065224.04</v>
      </c>
      <c r="F18" s="151">
        <f>F13+F14+F16</f>
        <v>187965415.05</v>
      </c>
    </row>
    <row r="19" ht="28.5" customHeight="1" spans="1:6">
      <c r="A19" s="152" t="s">
        <v>92</v>
      </c>
      <c r="B19" s="152" t="s">
        <v>92</v>
      </c>
      <c r="C19" s="152" t="s">
        <v>92</v>
      </c>
      <c r="D19" s="208" t="s">
        <v>106</v>
      </c>
      <c r="E19" s="151">
        <f>B18-E18</f>
        <v>1837130.33000001</v>
      </c>
      <c r="F19" s="151">
        <f>C18-F18</f>
        <v>7478712.61000001</v>
      </c>
    </row>
    <row r="20" ht="28.5" customHeight="1" spans="1:6">
      <c r="A20" s="208" t="s">
        <v>107</v>
      </c>
      <c r="B20" s="151">
        <v>314107333.29</v>
      </c>
      <c r="C20" s="151">
        <f>E20</f>
        <v>315944463.62</v>
      </c>
      <c r="D20" s="208" t="s">
        <v>108</v>
      </c>
      <c r="E20" s="151">
        <f>B20+E19</f>
        <v>315944463.62</v>
      </c>
      <c r="F20" s="151">
        <f>C20+F19</f>
        <v>323423176.23</v>
      </c>
    </row>
    <row r="21" ht="28.5" customHeight="1" spans="1:6">
      <c r="A21" s="152" t="s">
        <v>109</v>
      </c>
      <c r="B21" s="151">
        <f>B18+B20</f>
        <v>467009687.66</v>
      </c>
      <c r="C21" s="151">
        <f>C18+C20</f>
        <v>511388591.28</v>
      </c>
      <c r="D21" s="152" t="s">
        <v>109</v>
      </c>
      <c r="E21" s="151">
        <f>E18+E20</f>
        <v>467009687.66</v>
      </c>
      <c r="F21" s="151">
        <f>F18+F20</f>
        <v>511388591.28</v>
      </c>
    </row>
    <row r="22" ht="28.5" customHeight="1" spans="1:6">
      <c r="A22" s="29"/>
      <c r="B22" s="209">
        <v>0</v>
      </c>
      <c r="C22" s="209"/>
      <c r="D22" s="29"/>
      <c r="E22" s="209">
        <v>0</v>
      </c>
      <c r="F22" s="82"/>
    </row>
  </sheetData>
  <mergeCells count="1">
    <mergeCell ref="A2:F2"/>
  </mergeCells>
  <printOptions horizontalCentered="1"/>
  <pageMargins left="0.393700787401575" right="0.393700787401575" top="0.393700787401575" bottom="0.393700787401575" header="0.51181" footer="0.51181"/>
  <pageSetup paperSize="9" scale="80" orientation="landscape" errors="blank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2"/>
  <sheetViews>
    <sheetView showGridLines="0" workbookViewId="0">
      <pane topLeftCell="A1" activePane="bottomRight" state="frozen"/>
      <selection activeCell="A2" sqref="A2:F2"/>
    </sheetView>
  </sheetViews>
  <sheetFormatPr defaultColWidth="8" defaultRowHeight="14.25" outlineLevelCol="5"/>
  <cols>
    <col min="1" max="1" width="34.625" style="1"/>
    <col min="2" max="3" width="23.875" style="1"/>
    <col min="4" max="4" width="33.875" style="1"/>
    <col min="5" max="6" width="23.875" style="1"/>
  </cols>
  <sheetData>
    <row r="1" spans="1:1">
      <c r="A1" s="33" t="s">
        <v>110</v>
      </c>
    </row>
    <row r="2" ht="16" customHeight="1" spans="1:6">
      <c r="A2" s="83" t="s">
        <v>111</v>
      </c>
      <c r="B2" s="84"/>
      <c r="C2" s="84"/>
      <c r="D2" s="84"/>
      <c r="E2" s="84"/>
      <c r="F2" s="84"/>
    </row>
    <row r="3" ht="19.5" customHeight="1" spans="1:6">
      <c r="A3" s="166" t="s">
        <v>46</v>
      </c>
      <c r="B3" s="166"/>
      <c r="C3" s="166"/>
      <c r="D3" s="166"/>
      <c r="E3" s="167"/>
      <c r="F3" s="167" t="s">
        <v>47</v>
      </c>
    </row>
    <row r="4" ht="28.5" customHeight="1" spans="1:6">
      <c r="A4" s="168" t="s">
        <v>48</v>
      </c>
      <c r="B4" s="168" t="s">
        <v>77</v>
      </c>
      <c r="C4" s="168" t="s">
        <v>78</v>
      </c>
      <c r="D4" s="168" t="s">
        <v>48</v>
      </c>
      <c r="E4" s="168" t="s">
        <v>77</v>
      </c>
      <c r="F4" s="168" t="s">
        <v>78</v>
      </c>
    </row>
    <row r="5" ht="28.5" customHeight="1" spans="1:6">
      <c r="A5" s="190" t="s">
        <v>112</v>
      </c>
      <c r="B5" s="98">
        <v>14348700</v>
      </c>
      <c r="C5" s="98">
        <v>14359500</v>
      </c>
      <c r="D5" s="190" t="s">
        <v>113</v>
      </c>
      <c r="E5" s="98">
        <v>30488360.4</v>
      </c>
      <c r="F5" s="98">
        <v>32438400</v>
      </c>
    </row>
    <row r="6" ht="28.5" customHeight="1" spans="1:6">
      <c r="A6" s="102" t="s">
        <v>114</v>
      </c>
      <c r="B6" s="103">
        <v>621000</v>
      </c>
      <c r="C6" s="103">
        <v>611700</v>
      </c>
      <c r="D6" s="190" t="s">
        <v>115</v>
      </c>
      <c r="E6" s="103">
        <v>902337.36</v>
      </c>
      <c r="F6" s="103">
        <v>1009596</v>
      </c>
    </row>
    <row r="7" ht="28.5" customHeight="1" spans="1:6">
      <c r="A7" s="191" t="s">
        <v>81</v>
      </c>
      <c r="B7" s="192">
        <v>35498584.4</v>
      </c>
      <c r="C7" s="192">
        <v>37917155</v>
      </c>
      <c r="D7" s="190" t="s">
        <v>116</v>
      </c>
      <c r="E7" s="89">
        <v>1363250</v>
      </c>
      <c r="F7" s="89">
        <v>1898200</v>
      </c>
    </row>
    <row r="8" ht="28.5" customHeight="1" spans="1:6">
      <c r="A8" s="88" t="s">
        <v>117</v>
      </c>
      <c r="B8" s="89">
        <v>30713760</v>
      </c>
      <c r="C8" s="89">
        <v>32438400</v>
      </c>
      <c r="D8" s="190" t="s">
        <v>88</v>
      </c>
      <c r="E8" s="89">
        <v>0</v>
      </c>
      <c r="F8" s="89">
        <v>0</v>
      </c>
    </row>
    <row r="9" ht="28.5" customHeight="1" spans="1:6">
      <c r="A9" s="92" t="s">
        <v>118</v>
      </c>
      <c r="B9" s="89">
        <v>3421574.4</v>
      </c>
      <c r="C9" s="89">
        <v>3580555</v>
      </c>
      <c r="D9" s="190" t="s">
        <v>90</v>
      </c>
      <c r="E9" s="93">
        <v>0</v>
      </c>
      <c r="F9" s="93">
        <v>0</v>
      </c>
    </row>
    <row r="10" ht="28.5" customHeight="1" spans="1:6">
      <c r="A10" s="102" t="s">
        <v>119</v>
      </c>
      <c r="B10" s="89">
        <v>0</v>
      </c>
      <c r="C10" s="193">
        <v>0</v>
      </c>
      <c r="D10" s="96" t="s">
        <v>92</v>
      </c>
      <c r="E10" s="96" t="s">
        <v>92</v>
      </c>
      <c r="F10" s="96" t="s">
        <v>92</v>
      </c>
    </row>
    <row r="11" ht="28.5" customHeight="1" spans="1:6">
      <c r="A11" s="88" t="s">
        <v>120</v>
      </c>
      <c r="B11" s="89">
        <v>86336.57</v>
      </c>
      <c r="C11" s="193">
        <v>88657.2</v>
      </c>
      <c r="D11" s="96" t="s">
        <v>92</v>
      </c>
      <c r="E11" s="96" t="s">
        <v>92</v>
      </c>
      <c r="F11" s="96" t="s">
        <v>92</v>
      </c>
    </row>
    <row r="12" ht="28.5" customHeight="1" spans="1:6">
      <c r="A12" s="88" t="s">
        <v>121</v>
      </c>
      <c r="B12" s="89">
        <v>0</v>
      </c>
      <c r="C12" s="193">
        <v>0</v>
      </c>
      <c r="D12" s="96" t="s">
        <v>92</v>
      </c>
      <c r="E12" s="96" t="s">
        <v>92</v>
      </c>
      <c r="F12" s="96" t="s">
        <v>92</v>
      </c>
    </row>
    <row r="13" ht="28.5" customHeight="1" spans="1:6">
      <c r="A13" s="88" t="s">
        <v>122</v>
      </c>
      <c r="B13" s="89">
        <v>0</v>
      </c>
      <c r="C13" s="193">
        <v>0</v>
      </c>
      <c r="D13" s="96" t="s">
        <v>92</v>
      </c>
      <c r="E13" s="96" t="s">
        <v>92</v>
      </c>
      <c r="F13" s="96" t="s">
        <v>92</v>
      </c>
    </row>
    <row r="14" ht="28.5" customHeight="1" spans="1:6">
      <c r="A14" s="88" t="s">
        <v>123</v>
      </c>
      <c r="B14" s="89">
        <v>0</v>
      </c>
      <c r="C14" s="193">
        <v>0</v>
      </c>
      <c r="D14" s="96" t="s">
        <v>92</v>
      </c>
      <c r="E14" s="106" t="s">
        <v>92</v>
      </c>
      <c r="F14" s="106" t="s">
        <v>92</v>
      </c>
    </row>
    <row r="15" ht="28.5" customHeight="1" spans="1:6">
      <c r="A15" s="88" t="s">
        <v>124</v>
      </c>
      <c r="B15" s="89">
        <f>B5+B7+B10+B11+B12+B13+B14</f>
        <v>49933620.97</v>
      </c>
      <c r="C15" s="89">
        <f>C5+C7+C10+C11+C12+C13+C14</f>
        <v>52365312.2</v>
      </c>
      <c r="D15" s="194" t="s">
        <v>95</v>
      </c>
      <c r="E15" s="89">
        <f>E5+E6+E7+E8+E9</f>
        <v>32753947.76</v>
      </c>
      <c r="F15" s="89">
        <f>F5+F6+F7+F8+F9</f>
        <v>35346196</v>
      </c>
    </row>
    <row r="16" ht="28.5" customHeight="1" spans="1:6">
      <c r="A16" s="88" t="s">
        <v>125</v>
      </c>
      <c r="B16" s="89">
        <v>0</v>
      </c>
      <c r="C16" s="89">
        <v>0</v>
      </c>
      <c r="D16" s="102" t="s">
        <v>97</v>
      </c>
      <c r="E16" s="89">
        <v>0</v>
      </c>
      <c r="F16" s="89">
        <v>0</v>
      </c>
    </row>
    <row r="17" ht="28.5" customHeight="1" spans="1:6">
      <c r="A17" s="88" t="s">
        <v>126</v>
      </c>
      <c r="B17" s="89">
        <v>0</v>
      </c>
      <c r="C17" s="89">
        <v>0</v>
      </c>
      <c r="D17" s="194" t="s">
        <v>101</v>
      </c>
      <c r="E17" s="89">
        <v>0</v>
      </c>
      <c r="F17" s="89">
        <v>0</v>
      </c>
    </row>
    <row r="18" ht="28.5" customHeight="1" spans="1:6">
      <c r="A18" s="92" t="s">
        <v>127</v>
      </c>
      <c r="B18" s="93">
        <f>B15+B16+B17</f>
        <v>49933620.97</v>
      </c>
      <c r="C18" s="93">
        <f>C15+C16+C17</f>
        <v>52365312.2</v>
      </c>
      <c r="D18" s="190" t="s">
        <v>105</v>
      </c>
      <c r="E18" s="89">
        <f>E15+E16+E17</f>
        <v>32753947.76</v>
      </c>
      <c r="F18" s="89">
        <f>F15+F16+F17</f>
        <v>35346196</v>
      </c>
    </row>
    <row r="19" ht="28.5" customHeight="1" spans="1:6">
      <c r="A19" s="96" t="s">
        <v>92</v>
      </c>
      <c r="B19" s="96" t="s">
        <v>92</v>
      </c>
      <c r="C19" s="195" t="s">
        <v>92</v>
      </c>
      <c r="D19" s="102" t="s">
        <v>106</v>
      </c>
      <c r="E19" s="89">
        <f>B18-E18</f>
        <v>17179673.21</v>
      </c>
      <c r="F19" s="89">
        <f>C18-F18</f>
        <v>17019116.2</v>
      </c>
    </row>
    <row r="20" ht="28.5" customHeight="1" spans="1:6">
      <c r="A20" s="190" t="s">
        <v>128</v>
      </c>
      <c r="B20" s="98">
        <v>110358938.26</v>
      </c>
      <c r="C20" s="98">
        <f>E20</f>
        <v>127538611.47</v>
      </c>
      <c r="D20" s="194" t="s">
        <v>108</v>
      </c>
      <c r="E20" s="89">
        <f>B20+E19</f>
        <v>127538611.47</v>
      </c>
      <c r="F20" s="89">
        <f>C20+F19</f>
        <v>144557727.67</v>
      </c>
    </row>
    <row r="21" ht="28.5" customHeight="1" spans="1:6">
      <c r="A21" s="96" t="s">
        <v>109</v>
      </c>
      <c r="B21" s="100">
        <f>B18+B20</f>
        <v>160292559.23</v>
      </c>
      <c r="C21" s="100">
        <f>C18+C20</f>
        <v>179903923.67</v>
      </c>
      <c r="D21" s="195" t="s">
        <v>109</v>
      </c>
      <c r="E21" s="93">
        <f>E18+E20</f>
        <v>160292559.23</v>
      </c>
      <c r="F21" s="93">
        <f>F18+F20</f>
        <v>179903923.67</v>
      </c>
    </row>
    <row r="22" ht="15.75" customHeight="1" spans="1:6">
      <c r="A22" s="196"/>
      <c r="B22" s="31"/>
      <c r="C22" s="31"/>
      <c r="D22" s="127"/>
      <c r="E22" s="109"/>
      <c r="F22" s="110"/>
    </row>
  </sheetData>
  <mergeCells count="1">
    <mergeCell ref="A2:F2"/>
  </mergeCells>
  <printOptions horizontalCentered="1"/>
  <pageMargins left="0.393700787401575" right="0.393700787401575" top="0.393700787401575" bottom="0.393700787401575" header="0.51181" footer="0.51181"/>
  <pageSetup paperSize="9" scale="80" orientation="landscape" errors="blank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showGridLines="0" showZeros="0" workbookViewId="0">
      <pane topLeftCell="A1" activePane="bottomRight" state="frozen"/>
      <selection activeCell="A2" sqref="A2:F2"/>
    </sheetView>
  </sheetViews>
  <sheetFormatPr defaultColWidth="8" defaultRowHeight="14.25" outlineLevelCol="5"/>
  <cols>
    <col min="1" max="1" width="29.25" style="1"/>
    <col min="2" max="3" width="23.875" style="1"/>
    <col min="4" max="4" width="29.25" style="1"/>
    <col min="5" max="6" width="23.875" style="1"/>
  </cols>
  <sheetData>
    <row r="1" spans="1:1">
      <c r="A1" s="2" t="s">
        <v>129</v>
      </c>
    </row>
    <row r="2" ht="20" customHeight="1" spans="1:6">
      <c r="A2" s="83" t="s">
        <v>130</v>
      </c>
      <c r="B2" s="84"/>
      <c r="C2" s="84"/>
      <c r="D2" s="84"/>
      <c r="E2" s="84"/>
      <c r="F2" s="84"/>
    </row>
    <row r="3" ht="21" customHeight="1" spans="1:6">
      <c r="A3" s="166" t="s">
        <v>46</v>
      </c>
      <c r="B3" s="166"/>
      <c r="C3" s="166"/>
      <c r="D3" s="166"/>
      <c r="E3" s="167"/>
      <c r="F3" s="167" t="s">
        <v>47</v>
      </c>
    </row>
    <row r="4" ht="28.5" customHeight="1" spans="1:6">
      <c r="A4" s="168" t="s">
        <v>48</v>
      </c>
      <c r="B4" s="168" t="s">
        <v>77</v>
      </c>
      <c r="C4" s="168" t="s">
        <v>78</v>
      </c>
      <c r="D4" s="168" t="s">
        <v>48</v>
      </c>
      <c r="E4" s="168" t="s">
        <v>77</v>
      </c>
      <c r="F4" s="168" t="s">
        <v>78</v>
      </c>
    </row>
    <row r="5" ht="28.5" customHeight="1" spans="1:6">
      <c r="A5" s="169" t="s">
        <v>79</v>
      </c>
      <c r="B5" s="151">
        <v>520293231.49</v>
      </c>
      <c r="C5" s="170">
        <v>534650959.71</v>
      </c>
      <c r="D5" s="171" t="s">
        <v>80</v>
      </c>
      <c r="E5" s="172">
        <v>488156659.08</v>
      </c>
      <c r="F5" s="172">
        <v>524576806.44</v>
      </c>
    </row>
    <row r="6" ht="28.5" customHeight="1" spans="1:6">
      <c r="A6" s="173" t="s">
        <v>81</v>
      </c>
      <c r="B6" s="151">
        <v>0</v>
      </c>
      <c r="C6" s="174">
        <v>0</v>
      </c>
      <c r="D6" s="171" t="s">
        <v>131</v>
      </c>
      <c r="E6" s="172">
        <v>0</v>
      </c>
      <c r="F6" s="172">
        <v>303260</v>
      </c>
    </row>
    <row r="7" ht="28.5" customHeight="1" spans="1:6">
      <c r="A7" s="173" t="s">
        <v>83</v>
      </c>
      <c r="B7" s="151">
        <v>0</v>
      </c>
      <c r="C7" s="174">
        <v>0</v>
      </c>
      <c r="D7" s="169" t="s">
        <v>132</v>
      </c>
      <c r="E7" s="175">
        <v>0</v>
      </c>
      <c r="F7" s="175">
        <v>0</v>
      </c>
    </row>
    <row r="8" ht="28.5" customHeight="1" spans="1:6">
      <c r="A8" s="173" t="s">
        <v>85</v>
      </c>
      <c r="B8" s="176">
        <v>201560</v>
      </c>
      <c r="C8" s="177">
        <v>226480</v>
      </c>
      <c r="D8" s="178" t="s">
        <v>92</v>
      </c>
      <c r="E8" s="178" t="s">
        <v>92</v>
      </c>
      <c r="F8" s="179" t="s">
        <v>92</v>
      </c>
    </row>
    <row r="9" ht="28.5" customHeight="1" spans="1:6">
      <c r="A9" s="180" t="s">
        <v>133</v>
      </c>
      <c r="B9" s="151">
        <v>193650.43</v>
      </c>
      <c r="C9" s="181">
        <v>486500</v>
      </c>
      <c r="D9" s="178" t="s">
        <v>92</v>
      </c>
      <c r="E9" s="178" t="s">
        <v>92</v>
      </c>
      <c r="F9" s="179" t="s">
        <v>92</v>
      </c>
    </row>
    <row r="10" ht="28.5" customHeight="1" spans="1:6">
      <c r="A10" s="173" t="s">
        <v>134</v>
      </c>
      <c r="B10" s="176">
        <v>0</v>
      </c>
      <c r="C10" s="177">
        <v>0</v>
      </c>
      <c r="D10" s="178" t="s">
        <v>92</v>
      </c>
      <c r="E10" s="178" t="s">
        <v>92</v>
      </c>
      <c r="F10" s="179" t="s">
        <v>92</v>
      </c>
    </row>
    <row r="11" ht="28.5" customHeight="1" spans="1:6">
      <c r="A11" s="173" t="s">
        <v>93</v>
      </c>
      <c r="B11" s="182">
        <v>0</v>
      </c>
      <c r="C11" s="181">
        <v>0</v>
      </c>
      <c r="D11" s="178" t="s">
        <v>92</v>
      </c>
      <c r="E11" s="178" t="s">
        <v>92</v>
      </c>
      <c r="F11" s="183" t="s">
        <v>92</v>
      </c>
    </row>
    <row r="12" ht="28.5" customHeight="1" spans="1:6">
      <c r="A12" s="114" t="s">
        <v>135</v>
      </c>
      <c r="B12" s="184">
        <f>B5+B6+B8+B9+B10</f>
        <v>520688441.92</v>
      </c>
      <c r="C12" s="174">
        <f>C5+C6+C8+C9+C10</f>
        <v>535363939.71</v>
      </c>
      <c r="D12" s="114" t="s">
        <v>136</v>
      </c>
      <c r="E12" s="185">
        <f>E5+E6+E7</f>
        <v>488156659.08</v>
      </c>
      <c r="F12" s="175">
        <f>F5+F6+F7</f>
        <v>524880066.44</v>
      </c>
    </row>
    <row r="13" ht="28.5" customHeight="1" spans="1:6">
      <c r="A13" s="173" t="s">
        <v>137</v>
      </c>
      <c r="B13" s="151">
        <v>0</v>
      </c>
      <c r="C13" s="174">
        <v>0</v>
      </c>
      <c r="D13" s="173" t="s">
        <v>138</v>
      </c>
      <c r="E13" s="176">
        <v>0</v>
      </c>
      <c r="F13" s="177">
        <v>0</v>
      </c>
    </row>
    <row r="14" ht="28.5" customHeight="1" spans="1:6">
      <c r="A14" s="173" t="s">
        <v>139</v>
      </c>
      <c r="B14" s="182">
        <v>0</v>
      </c>
      <c r="C14" s="174">
        <v>0</v>
      </c>
      <c r="D14" s="173" t="s">
        <v>140</v>
      </c>
      <c r="E14" s="170">
        <v>0</v>
      </c>
      <c r="F14" s="184">
        <v>0</v>
      </c>
    </row>
    <row r="15" ht="28.5" customHeight="1" spans="1:6">
      <c r="A15" s="114" t="s">
        <v>141</v>
      </c>
      <c r="B15" s="177">
        <f>B12+B13+B14</f>
        <v>520688441.92</v>
      </c>
      <c r="C15" s="186">
        <f>C12+C13+C14</f>
        <v>535363939.71</v>
      </c>
      <c r="D15" s="114" t="s">
        <v>142</v>
      </c>
      <c r="E15" s="187">
        <f>E12+E13+E14</f>
        <v>488156659.08</v>
      </c>
      <c r="F15" s="172">
        <f>F12+F13+F14</f>
        <v>524880066.44</v>
      </c>
    </row>
    <row r="16" ht="28.5" customHeight="1" spans="1:6">
      <c r="A16" s="124" t="s">
        <v>92</v>
      </c>
      <c r="B16" s="188" t="s">
        <v>92</v>
      </c>
      <c r="C16" s="189" t="s">
        <v>92</v>
      </c>
      <c r="D16" s="114" t="s">
        <v>143</v>
      </c>
      <c r="E16" s="187">
        <f>B15-E15</f>
        <v>32531782.84</v>
      </c>
      <c r="F16" s="172">
        <f>C15-F15</f>
        <v>10483873.27</v>
      </c>
    </row>
    <row r="17" ht="28.5" customHeight="1" spans="1:6">
      <c r="A17" s="114" t="s">
        <v>144</v>
      </c>
      <c r="B17" s="177">
        <v>14204867.23</v>
      </c>
      <c r="C17" s="174">
        <f>E17</f>
        <v>46736650.07</v>
      </c>
      <c r="D17" s="114" t="s">
        <v>145</v>
      </c>
      <c r="E17" s="187">
        <f>B17+E16</f>
        <v>46736650.07</v>
      </c>
      <c r="F17" s="172">
        <f>C17+F16</f>
        <v>57220523.34</v>
      </c>
    </row>
    <row r="18" ht="28.5" customHeight="1" spans="1:6">
      <c r="A18" s="124" t="s">
        <v>109</v>
      </c>
      <c r="B18" s="177">
        <f>B15+B17</f>
        <v>534893309.15</v>
      </c>
      <c r="C18" s="174">
        <f>C15+C17</f>
        <v>582100589.78</v>
      </c>
      <c r="D18" s="124" t="s">
        <v>109</v>
      </c>
      <c r="E18" s="187">
        <f>E15+E17</f>
        <v>534893309.15</v>
      </c>
      <c r="F18" s="172">
        <f>F15+F17</f>
        <v>582100589.78</v>
      </c>
    </row>
    <row r="19" ht="28.5" customHeight="1" spans="1:6">
      <c r="A19" s="127"/>
      <c r="B19" s="109"/>
      <c r="C19" s="109"/>
      <c r="D19" s="127"/>
      <c r="E19" s="109"/>
      <c r="F19" s="32"/>
    </row>
  </sheetData>
  <mergeCells count="1">
    <mergeCell ref="A2:F2"/>
  </mergeCells>
  <printOptions horizontalCentered="1"/>
  <pageMargins left="0.393700787401575" right="0.393700787401575" top="0.393700787401575" bottom="0.393700787401575" header="0.51181" footer="0.51181"/>
  <pageSetup paperSize="9" scale="90" orientation="landscape" errors="blank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6"/>
  <sheetViews>
    <sheetView showGridLines="0" workbookViewId="0">
      <pane topLeftCell="A1" activePane="bottomRight" state="frozen"/>
      <selection activeCell="A2" sqref="A2:G2"/>
    </sheetView>
  </sheetViews>
  <sheetFormatPr defaultColWidth="8" defaultRowHeight="14.25" outlineLevelCol="6"/>
  <cols>
    <col min="1" max="1" width="35.625" style="1" customWidth="1"/>
    <col min="2" max="2" width="21.5" style="1"/>
    <col min="3" max="3" width="34" style="1" customWidth="1"/>
    <col min="4" max="4" width="26.875" style="1" customWidth="1"/>
    <col min="5" max="5" width="24.75" style="1" customWidth="1"/>
    <col min="6" max="6" width="29.25" style="1" customWidth="1"/>
    <col min="7" max="7" width="25.5" style="1" customWidth="1"/>
  </cols>
  <sheetData>
    <row r="1" spans="1:1">
      <c r="A1" s="33" t="s">
        <v>146</v>
      </c>
    </row>
    <row r="2" ht="26" customHeight="1" spans="1:7">
      <c r="A2" s="83" t="s">
        <v>147</v>
      </c>
      <c r="B2" s="84"/>
      <c r="C2" s="84"/>
      <c r="D2" s="84"/>
      <c r="E2" s="84"/>
      <c r="F2" s="84"/>
      <c r="G2" s="84"/>
    </row>
    <row r="3" ht="21" customHeight="1" spans="1:7">
      <c r="A3" s="85" t="s">
        <v>46</v>
      </c>
      <c r="B3" s="85"/>
      <c r="C3" s="85"/>
      <c r="D3" s="85"/>
      <c r="E3" s="85"/>
      <c r="F3" s="85"/>
      <c r="G3" s="86" t="s">
        <v>47</v>
      </c>
    </row>
    <row r="4" ht="28.5" customHeight="1" spans="1:7">
      <c r="A4" s="141" t="s">
        <v>48</v>
      </c>
      <c r="B4" s="142" t="s">
        <v>77</v>
      </c>
      <c r="C4" s="143"/>
      <c r="D4" s="144"/>
      <c r="E4" s="145" t="s">
        <v>78</v>
      </c>
      <c r="F4" s="146"/>
      <c r="G4" s="146"/>
    </row>
    <row r="5" ht="36" customHeight="1" spans="1:7">
      <c r="A5" s="147"/>
      <c r="B5" s="148" t="s">
        <v>148</v>
      </c>
      <c r="C5" s="149" t="s">
        <v>149</v>
      </c>
      <c r="D5" s="149" t="s">
        <v>150</v>
      </c>
      <c r="E5" s="148" t="s">
        <v>148</v>
      </c>
      <c r="F5" s="149" t="s">
        <v>149</v>
      </c>
      <c r="G5" s="149" t="s">
        <v>150</v>
      </c>
    </row>
    <row r="6" ht="28.5" customHeight="1" spans="1:7">
      <c r="A6" s="150" t="s">
        <v>151</v>
      </c>
      <c r="B6" s="151">
        <f>C6+D6</f>
        <v>248528927.62</v>
      </c>
      <c r="C6" s="151">
        <f>C7+C8</f>
        <v>139183110.89</v>
      </c>
      <c r="D6" s="151">
        <f>D7+D8</f>
        <v>109345816.73</v>
      </c>
      <c r="E6" s="151">
        <f>F6+G6</f>
        <v>311438954.08</v>
      </c>
      <c r="F6" s="151">
        <f>F7+F8</f>
        <v>186980896.58</v>
      </c>
      <c r="G6" s="151">
        <f>G7+G8</f>
        <v>124458057.5</v>
      </c>
    </row>
    <row r="7" ht="28.5" customHeight="1" spans="1:7">
      <c r="A7" s="150" t="s">
        <v>152</v>
      </c>
      <c r="B7" s="151">
        <f>C7+D7</f>
        <v>192109193.77</v>
      </c>
      <c r="C7" s="151">
        <v>139183110.89</v>
      </c>
      <c r="D7" s="151">
        <v>52926082.88</v>
      </c>
      <c r="E7" s="151">
        <f>F7+G7</f>
        <v>252676887.27</v>
      </c>
      <c r="F7" s="151">
        <v>186980896.58</v>
      </c>
      <c r="G7" s="151">
        <v>65695990.69</v>
      </c>
    </row>
    <row r="8" ht="28.5" customHeight="1" spans="1:7">
      <c r="A8" s="150" t="s">
        <v>153</v>
      </c>
      <c r="B8" s="151">
        <f>C8+D8</f>
        <v>56419733.85</v>
      </c>
      <c r="C8" s="151">
        <v>0</v>
      </c>
      <c r="D8" s="151">
        <v>56419733.85</v>
      </c>
      <c r="E8" s="151">
        <f>F8+G8</f>
        <v>58762066.81</v>
      </c>
      <c r="F8" s="151">
        <v>0</v>
      </c>
      <c r="G8" s="151">
        <v>58762066.81</v>
      </c>
    </row>
    <row r="9" ht="28.5" customHeight="1" spans="1:7">
      <c r="A9" s="150" t="s">
        <v>81</v>
      </c>
      <c r="B9" s="151">
        <f>C9</f>
        <v>0</v>
      </c>
      <c r="C9" s="151">
        <v>0</v>
      </c>
      <c r="D9" s="152" t="s">
        <v>92</v>
      </c>
      <c r="E9" s="151">
        <f>F9</f>
        <v>0</v>
      </c>
      <c r="F9" s="151">
        <v>0</v>
      </c>
      <c r="G9" s="152" t="s">
        <v>92</v>
      </c>
    </row>
    <row r="10" ht="28.5" customHeight="1" spans="1:7">
      <c r="A10" s="150" t="s">
        <v>85</v>
      </c>
      <c r="B10" s="151">
        <f>C10+D10</f>
        <v>2306441.56</v>
      </c>
      <c r="C10" s="151">
        <v>516911.44</v>
      </c>
      <c r="D10" s="151">
        <v>1789530.12</v>
      </c>
      <c r="E10" s="151">
        <f>F10+G10</f>
        <v>2430473.49</v>
      </c>
      <c r="F10" s="151">
        <v>556258.23</v>
      </c>
      <c r="G10" s="151">
        <v>1874215.26</v>
      </c>
    </row>
    <row r="11" ht="28.5" customHeight="1" spans="1:7">
      <c r="A11" s="150" t="s">
        <v>133</v>
      </c>
      <c r="B11" s="151">
        <f>D11</f>
        <v>0</v>
      </c>
      <c r="C11" s="152" t="s">
        <v>92</v>
      </c>
      <c r="D11" s="151">
        <v>0</v>
      </c>
      <c r="E11" s="151">
        <f>G11</f>
        <v>0</v>
      </c>
      <c r="F11" s="152" t="s">
        <v>92</v>
      </c>
      <c r="G11" s="151">
        <v>0</v>
      </c>
    </row>
    <row r="12" ht="28.5" customHeight="1" spans="1:7">
      <c r="A12" s="153" t="s">
        <v>134</v>
      </c>
      <c r="B12" s="151">
        <f>C12+D12</f>
        <v>0</v>
      </c>
      <c r="C12" s="151">
        <v>0</v>
      </c>
      <c r="D12" s="151">
        <v>0</v>
      </c>
      <c r="E12" s="151">
        <f>F12+G12</f>
        <v>0</v>
      </c>
      <c r="F12" s="151">
        <v>0</v>
      </c>
      <c r="G12" s="151">
        <v>0</v>
      </c>
    </row>
    <row r="13" ht="28.5" customHeight="1" spans="1:7">
      <c r="A13" s="150" t="s">
        <v>93</v>
      </c>
      <c r="B13" s="151">
        <f>C13</f>
        <v>0</v>
      </c>
      <c r="C13" s="151">
        <v>0</v>
      </c>
      <c r="D13" s="152" t="s">
        <v>92</v>
      </c>
      <c r="E13" s="151">
        <f>F13</f>
        <v>0</v>
      </c>
      <c r="F13" s="151">
        <v>0</v>
      </c>
      <c r="G13" s="152" t="s">
        <v>92</v>
      </c>
    </row>
    <row r="14" ht="28.5" customHeight="1" spans="1:7">
      <c r="A14" s="150" t="s">
        <v>135</v>
      </c>
      <c r="B14" s="151">
        <f t="shared" ref="B14:B19" si="0">C14+D14</f>
        <v>250835369.18</v>
      </c>
      <c r="C14" s="151">
        <f>C6+C9+C10+C12</f>
        <v>139700022.33</v>
      </c>
      <c r="D14" s="151">
        <f>D6+D10+D11+D12</f>
        <v>111135346.85</v>
      </c>
      <c r="E14" s="151">
        <f t="shared" ref="E14:E19" si="1">F14+G14</f>
        <v>313869427.57</v>
      </c>
      <c r="F14" s="151">
        <f>F6+F9+F10+F12</f>
        <v>187537154.81</v>
      </c>
      <c r="G14" s="151">
        <f>G6+G10+G11+G12</f>
        <v>126332272.76</v>
      </c>
    </row>
    <row r="15" ht="28.5" customHeight="1" spans="1:7">
      <c r="A15" s="150" t="s">
        <v>137</v>
      </c>
      <c r="B15" s="151">
        <f t="shared" si="0"/>
        <v>0</v>
      </c>
      <c r="C15" s="151">
        <v>0</v>
      </c>
      <c r="D15" s="151">
        <v>0</v>
      </c>
      <c r="E15" s="151">
        <f t="shared" si="1"/>
        <v>0</v>
      </c>
      <c r="F15" s="151">
        <v>0</v>
      </c>
      <c r="G15" s="151">
        <v>0</v>
      </c>
    </row>
    <row r="16" ht="28.5" customHeight="1" spans="1:7">
      <c r="A16" s="150" t="s">
        <v>139</v>
      </c>
      <c r="B16" s="151">
        <f t="shared" si="0"/>
        <v>0</v>
      </c>
      <c r="C16" s="151">
        <v>0</v>
      </c>
      <c r="D16" s="151">
        <v>0</v>
      </c>
      <c r="E16" s="151">
        <f t="shared" si="1"/>
        <v>0</v>
      </c>
      <c r="F16" s="151">
        <v>0</v>
      </c>
      <c r="G16" s="151">
        <v>0</v>
      </c>
    </row>
    <row r="17" ht="28.5" customHeight="1" spans="1:7">
      <c r="A17" s="150" t="s">
        <v>141</v>
      </c>
      <c r="B17" s="151">
        <f t="shared" si="0"/>
        <v>250835369.18</v>
      </c>
      <c r="C17" s="151">
        <f>C14+C15+C16</f>
        <v>139700022.33</v>
      </c>
      <c r="D17" s="151">
        <f>D14+D15+D16</f>
        <v>111135346.85</v>
      </c>
      <c r="E17" s="151">
        <f t="shared" si="1"/>
        <v>313869427.57</v>
      </c>
      <c r="F17" s="151">
        <f>F14+F15+F16</f>
        <v>187537154.81</v>
      </c>
      <c r="G17" s="151">
        <f>G14+G15+G16</f>
        <v>126332272.76</v>
      </c>
    </row>
    <row r="18" ht="28.5" customHeight="1" spans="1:7">
      <c r="A18" s="150" t="s">
        <v>144</v>
      </c>
      <c r="B18" s="151">
        <f t="shared" si="0"/>
        <v>412464706.09</v>
      </c>
      <c r="C18" s="151">
        <v>260499249.69</v>
      </c>
      <c r="D18" s="151">
        <v>151965456.4</v>
      </c>
      <c r="E18" s="151">
        <f t="shared" si="1"/>
        <v>463419976.35</v>
      </c>
      <c r="F18" s="151">
        <f>C34</f>
        <v>273015721.88</v>
      </c>
      <c r="G18" s="151">
        <f>D34</f>
        <v>190404254.47</v>
      </c>
    </row>
    <row r="19" ht="28.5" customHeight="1" spans="1:7">
      <c r="A19" s="154" t="s">
        <v>109</v>
      </c>
      <c r="B19" s="151">
        <f t="shared" si="0"/>
        <v>663300075.27</v>
      </c>
      <c r="C19" s="151">
        <f>C17+C18</f>
        <v>400199272.02</v>
      </c>
      <c r="D19" s="151">
        <f>D17+D18</f>
        <v>263100803.25</v>
      </c>
      <c r="E19" s="151">
        <f t="shared" si="1"/>
        <v>777289403.92</v>
      </c>
      <c r="F19" s="151">
        <f>F17+F18</f>
        <v>460552876.69</v>
      </c>
      <c r="G19" s="151">
        <f>G17+G18</f>
        <v>316736527.23</v>
      </c>
    </row>
    <row r="20" ht="28.5" customHeight="1" spans="1:7">
      <c r="A20" s="155" t="s">
        <v>48</v>
      </c>
      <c r="B20" s="156" t="s">
        <v>77</v>
      </c>
      <c r="C20" s="157"/>
      <c r="D20" s="157"/>
      <c r="E20" s="156" t="s">
        <v>78</v>
      </c>
      <c r="F20" s="157"/>
      <c r="G20" s="157"/>
    </row>
    <row r="21" ht="36" customHeight="1" spans="1:7">
      <c r="A21" s="158"/>
      <c r="B21" s="156" t="s">
        <v>148</v>
      </c>
      <c r="C21" s="159" t="s">
        <v>149</v>
      </c>
      <c r="D21" s="159" t="s">
        <v>150</v>
      </c>
      <c r="E21" s="156" t="s">
        <v>148</v>
      </c>
      <c r="F21" s="159" t="s">
        <v>149</v>
      </c>
      <c r="G21" s="159" t="s">
        <v>150</v>
      </c>
    </row>
    <row r="22" ht="28.5" customHeight="1" spans="1:7">
      <c r="A22" s="160" t="s">
        <v>154</v>
      </c>
      <c r="B22" s="151">
        <f>C22+D22</f>
        <v>198070098.92</v>
      </c>
      <c r="C22" s="151">
        <f>C23+C24+C25+C26</f>
        <v>125373550.14</v>
      </c>
      <c r="D22" s="151">
        <f>D23+D24+D25</f>
        <v>72696548.78</v>
      </c>
      <c r="E22" s="151">
        <f>F22+G22</f>
        <v>225460999.3</v>
      </c>
      <c r="F22" s="151">
        <f>F23+F24+F25+F26</f>
        <v>140638872.46</v>
      </c>
      <c r="G22" s="151">
        <f>G23+G24+G25</f>
        <v>84822126.84</v>
      </c>
    </row>
    <row r="23" ht="28.5" customHeight="1" spans="1:7">
      <c r="A23" s="161" t="s">
        <v>155</v>
      </c>
      <c r="B23" s="151">
        <f>C23+D23</f>
        <v>104466045.9</v>
      </c>
      <c r="C23" s="151">
        <v>100787309.12</v>
      </c>
      <c r="D23" s="151">
        <v>3678736.78</v>
      </c>
      <c r="E23" s="151">
        <f>F23+G23</f>
        <v>116693844.07</v>
      </c>
      <c r="F23" s="151">
        <v>111875371.81</v>
      </c>
      <c r="G23" s="151">
        <v>4818472.26</v>
      </c>
    </row>
    <row r="24" ht="28.5" customHeight="1" spans="1:7">
      <c r="A24" s="161" t="s">
        <v>156</v>
      </c>
      <c r="B24" s="151">
        <f>C24+D24</f>
        <v>77310283.41</v>
      </c>
      <c r="C24" s="151">
        <v>8292471.41</v>
      </c>
      <c r="D24" s="151">
        <v>69017812</v>
      </c>
      <c r="E24" s="151">
        <f>F24+G24</f>
        <v>89857687.5</v>
      </c>
      <c r="F24" s="151">
        <v>9854032.92</v>
      </c>
      <c r="G24" s="151">
        <v>80003654.58</v>
      </c>
    </row>
    <row r="25" ht="28.5" customHeight="1" spans="1:7">
      <c r="A25" s="162" t="s">
        <v>157</v>
      </c>
      <c r="B25" s="151">
        <f>C25+D25</f>
        <v>7075000</v>
      </c>
      <c r="C25" s="151">
        <v>7075000</v>
      </c>
      <c r="D25" s="151">
        <v>0</v>
      </c>
      <c r="E25" s="151">
        <f>F25+G25</f>
        <v>7722000</v>
      </c>
      <c r="F25" s="151">
        <v>7722000</v>
      </c>
      <c r="G25" s="151">
        <v>0</v>
      </c>
    </row>
    <row r="26" ht="28.5" customHeight="1" spans="1:7">
      <c r="A26" s="163" t="s">
        <v>158</v>
      </c>
      <c r="B26" s="151">
        <f>C26</f>
        <v>9218769.61</v>
      </c>
      <c r="C26" s="151">
        <v>9218769.61</v>
      </c>
      <c r="D26" s="152" t="s">
        <v>92</v>
      </c>
      <c r="E26" s="151">
        <f>F26</f>
        <v>11187467.73</v>
      </c>
      <c r="F26" s="151">
        <v>11187467.73</v>
      </c>
      <c r="G26" s="152" t="s">
        <v>92</v>
      </c>
    </row>
    <row r="27" ht="28.5" customHeight="1" spans="1:7">
      <c r="A27" s="160" t="s">
        <v>131</v>
      </c>
      <c r="B27" s="151">
        <f>D27</f>
        <v>0</v>
      </c>
      <c r="C27" s="152" t="s">
        <v>92</v>
      </c>
      <c r="D27" s="151">
        <v>0</v>
      </c>
      <c r="E27" s="151">
        <f>G27</f>
        <v>0</v>
      </c>
      <c r="F27" s="152" t="s">
        <v>92</v>
      </c>
      <c r="G27" s="151">
        <v>0</v>
      </c>
    </row>
    <row r="28" ht="28.5" customHeight="1" spans="1:7">
      <c r="A28" s="161" t="s">
        <v>132</v>
      </c>
      <c r="B28" s="151">
        <f t="shared" ref="B28:B35" si="2">C28+D28</f>
        <v>1810000</v>
      </c>
      <c r="C28" s="151">
        <v>1810000</v>
      </c>
      <c r="D28" s="151">
        <v>0</v>
      </c>
      <c r="E28" s="151">
        <f t="shared" ref="E28:E35" si="3">F28+G28</f>
        <v>1843600</v>
      </c>
      <c r="F28" s="151">
        <v>1843600</v>
      </c>
      <c r="G28" s="151">
        <v>0</v>
      </c>
    </row>
    <row r="29" ht="28.5" customHeight="1" spans="1:7">
      <c r="A29" s="161" t="s">
        <v>136</v>
      </c>
      <c r="B29" s="151">
        <f t="shared" si="2"/>
        <v>199880098.92</v>
      </c>
      <c r="C29" s="151">
        <f>C22+C28</f>
        <v>127183550.14</v>
      </c>
      <c r="D29" s="151">
        <f>D22+D27+D28</f>
        <v>72696548.78</v>
      </c>
      <c r="E29" s="151">
        <f t="shared" si="3"/>
        <v>227304599.3</v>
      </c>
      <c r="F29" s="151">
        <f>F22+F28</f>
        <v>142482472.46</v>
      </c>
      <c r="G29" s="151">
        <f>G22+G27+G28</f>
        <v>84822126.84</v>
      </c>
    </row>
    <row r="30" ht="28.5" customHeight="1" spans="1:7">
      <c r="A30" s="161" t="s">
        <v>138</v>
      </c>
      <c r="B30" s="151">
        <f t="shared" si="2"/>
        <v>0</v>
      </c>
      <c r="C30" s="151">
        <v>0</v>
      </c>
      <c r="D30" s="151">
        <v>0</v>
      </c>
      <c r="E30" s="151">
        <f t="shared" si="3"/>
        <v>0</v>
      </c>
      <c r="F30" s="151">
        <v>0</v>
      </c>
      <c r="G30" s="151">
        <v>0</v>
      </c>
    </row>
    <row r="31" ht="28.5" customHeight="1" spans="1:7">
      <c r="A31" s="161" t="s">
        <v>140</v>
      </c>
      <c r="B31" s="151">
        <f t="shared" si="2"/>
        <v>0</v>
      </c>
      <c r="C31" s="151">
        <v>0</v>
      </c>
      <c r="D31" s="151">
        <v>0</v>
      </c>
      <c r="E31" s="151">
        <f t="shared" si="3"/>
        <v>0</v>
      </c>
      <c r="F31" s="151">
        <v>0</v>
      </c>
      <c r="G31" s="151">
        <v>0</v>
      </c>
    </row>
    <row r="32" ht="28.5" customHeight="1" spans="1:7">
      <c r="A32" s="161" t="s">
        <v>142</v>
      </c>
      <c r="B32" s="151">
        <f t="shared" si="2"/>
        <v>199880098.92</v>
      </c>
      <c r="C32" s="151">
        <f>C29+C30+C31</f>
        <v>127183550.14</v>
      </c>
      <c r="D32" s="151">
        <f>D29+D30+D31</f>
        <v>72696548.78</v>
      </c>
      <c r="E32" s="151">
        <f t="shared" si="3"/>
        <v>227304599.3</v>
      </c>
      <c r="F32" s="151">
        <f>F29+F30+F31</f>
        <v>142482472.46</v>
      </c>
      <c r="G32" s="151">
        <f>G29+G30+G31</f>
        <v>84822126.84</v>
      </c>
    </row>
    <row r="33" ht="28.5" customHeight="1" spans="1:7">
      <c r="A33" s="161" t="s">
        <v>143</v>
      </c>
      <c r="B33" s="151">
        <f t="shared" si="2"/>
        <v>50955270.26</v>
      </c>
      <c r="C33" s="151">
        <f>C17-C32</f>
        <v>12516472.19</v>
      </c>
      <c r="D33" s="151">
        <f>D17-D32</f>
        <v>38438798.07</v>
      </c>
      <c r="E33" s="151">
        <f t="shared" si="3"/>
        <v>86564828.27</v>
      </c>
      <c r="F33" s="151">
        <f>F17-F32</f>
        <v>45054682.35</v>
      </c>
      <c r="G33" s="151">
        <f>G17-G32</f>
        <v>41510145.92</v>
      </c>
    </row>
    <row r="34" ht="28.5" customHeight="1" spans="1:7">
      <c r="A34" s="161" t="s">
        <v>145</v>
      </c>
      <c r="B34" s="151">
        <f t="shared" si="2"/>
        <v>463419976.35</v>
      </c>
      <c r="C34" s="151">
        <f>C18+C33</f>
        <v>273015721.88</v>
      </c>
      <c r="D34" s="151">
        <f>D18+D33</f>
        <v>190404254.47</v>
      </c>
      <c r="E34" s="151">
        <f t="shared" si="3"/>
        <v>549984804.62</v>
      </c>
      <c r="F34" s="151">
        <f>F18+F33</f>
        <v>318070404.23</v>
      </c>
      <c r="G34" s="151">
        <f>G18+G33</f>
        <v>231914400.39</v>
      </c>
    </row>
    <row r="35" ht="28.5" customHeight="1" spans="1:7">
      <c r="A35" s="164" t="s">
        <v>109</v>
      </c>
      <c r="B35" s="151">
        <f t="shared" si="2"/>
        <v>663300075.27</v>
      </c>
      <c r="C35" s="151">
        <f>C32+C34</f>
        <v>400199272.02</v>
      </c>
      <c r="D35" s="151">
        <f>D32+D34</f>
        <v>263100803.25</v>
      </c>
      <c r="E35" s="151">
        <f t="shared" si="3"/>
        <v>777289403.92</v>
      </c>
      <c r="F35" s="151">
        <f>F32+F34</f>
        <v>460552876.69</v>
      </c>
      <c r="G35" s="151">
        <f>G32+G34</f>
        <v>316736527.23</v>
      </c>
    </row>
    <row r="36" ht="28.5" customHeight="1" spans="1:7">
      <c r="A36" s="165"/>
      <c r="B36" s="31"/>
      <c r="C36" s="31"/>
      <c r="D36" s="31"/>
      <c r="E36" s="31"/>
      <c r="F36" s="31"/>
      <c r="G36" s="32"/>
    </row>
  </sheetData>
  <mergeCells count="7">
    <mergeCell ref="A2:G2"/>
    <mergeCell ref="B4:D4"/>
    <mergeCell ref="E4:G4"/>
    <mergeCell ref="B20:D20"/>
    <mergeCell ref="E20:G20"/>
    <mergeCell ref="A4:A5"/>
    <mergeCell ref="A20:A21"/>
  </mergeCells>
  <printOptions horizontalCentered="1"/>
  <pageMargins left="0" right="0" top="0.393055555555556" bottom="0.393055555555556" header="0.511805555555556" footer="0.511805555555556"/>
  <pageSetup paperSize="9" scale="54" orientation="landscape" errors="blank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0"/>
  <sheetViews>
    <sheetView showGridLines="0" workbookViewId="0">
      <pane topLeftCell="A1" activePane="bottomRight" state="frozen"/>
      <selection activeCell="A2" sqref="A2:F2"/>
    </sheetView>
  </sheetViews>
  <sheetFormatPr defaultColWidth="8" defaultRowHeight="14.25" outlineLevelCol="5"/>
  <cols>
    <col min="1" max="1" width="35.875" style="1"/>
    <col min="2" max="3" width="23.875" style="1"/>
    <col min="4" max="4" width="35.875" style="1"/>
    <col min="5" max="6" width="23.875" style="1"/>
  </cols>
  <sheetData>
    <row r="1" spans="1:1">
      <c r="A1" s="33" t="s">
        <v>159</v>
      </c>
    </row>
    <row r="2" ht="27" customHeight="1" spans="1:6">
      <c r="A2" s="83" t="s">
        <v>160</v>
      </c>
      <c r="B2" s="84"/>
      <c r="C2" s="84"/>
      <c r="D2" s="128"/>
      <c r="E2" s="84"/>
      <c r="F2" s="84"/>
    </row>
    <row r="3" ht="21" customHeight="1" spans="1:6">
      <c r="A3" s="5" t="s">
        <v>46</v>
      </c>
      <c r="B3" s="5"/>
      <c r="C3" s="5"/>
      <c r="D3" s="129"/>
      <c r="E3" s="5"/>
      <c r="F3" s="130" t="s">
        <v>47</v>
      </c>
    </row>
    <row r="4" ht="28.5" customHeight="1" spans="1:6">
      <c r="A4" s="131" t="s">
        <v>48</v>
      </c>
      <c r="B4" s="131" t="s">
        <v>77</v>
      </c>
      <c r="C4" s="131" t="s">
        <v>78</v>
      </c>
      <c r="D4" s="131" t="s">
        <v>48</v>
      </c>
      <c r="E4" s="131" t="s">
        <v>77</v>
      </c>
      <c r="F4" s="131" t="s">
        <v>78</v>
      </c>
    </row>
    <row r="5" ht="28.5" customHeight="1" spans="1:6">
      <c r="A5" s="132" t="s">
        <v>151</v>
      </c>
      <c r="B5" s="64">
        <v>28726568.9</v>
      </c>
      <c r="C5" s="64">
        <v>32500355.35</v>
      </c>
      <c r="D5" s="133" t="s">
        <v>154</v>
      </c>
      <c r="E5" s="64">
        <f>E6+E7</f>
        <v>120425017.2</v>
      </c>
      <c r="F5" s="64">
        <f>F6+F7</f>
        <v>127186394.41</v>
      </c>
    </row>
    <row r="6" ht="28.5" customHeight="1" spans="1:6">
      <c r="A6" s="132" t="s">
        <v>161</v>
      </c>
      <c r="B6" s="64">
        <v>0</v>
      </c>
      <c r="C6" s="64">
        <v>0</v>
      </c>
      <c r="D6" s="133" t="s">
        <v>162</v>
      </c>
      <c r="E6" s="64">
        <v>115646716.57</v>
      </c>
      <c r="F6" s="64">
        <v>121717573.52</v>
      </c>
    </row>
    <row r="7" ht="28.5" customHeight="1" spans="1:6">
      <c r="A7" s="132" t="s">
        <v>163</v>
      </c>
      <c r="B7" s="64">
        <v>7021000</v>
      </c>
      <c r="C7" s="64">
        <v>7056840</v>
      </c>
      <c r="D7" s="133" t="s">
        <v>164</v>
      </c>
      <c r="E7" s="64">
        <v>4778300.63</v>
      </c>
      <c r="F7" s="64">
        <v>5468820.89</v>
      </c>
    </row>
    <row r="8" ht="28.5" customHeight="1" spans="1:6">
      <c r="A8" s="132" t="s">
        <v>165</v>
      </c>
      <c r="B8" s="64">
        <v>3447025</v>
      </c>
      <c r="C8" s="64">
        <v>3473905</v>
      </c>
      <c r="D8" s="133" t="s">
        <v>166</v>
      </c>
      <c r="E8" s="64">
        <v>0</v>
      </c>
      <c r="F8" s="64">
        <v>2362080</v>
      </c>
    </row>
    <row r="9" ht="28.5" customHeight="1" spans="1:6">
      <c r="A9" s="132" t="s">
        <v>81</v>
      </c>
      <c r="B9" s="64">
        <v>91582335</v>
      </c>
      <c r="C9" s="64">
        <v>96845280</v>
      </c>
      <c r="D9" s="133" t="s">
        <v>132</v>
      </c>
      <c r="E9" s="64">
        <v>0</v>
      </c>
      <c r="F9" s="64">
        <v>0</v>
      </c>
    </row>
    <row r="10" ht="28.5" customHeight="1" spans="1:6">
      <c r="A10" s="132" t="s">
        <v>167</v>
      </c>
      <c r="B10" s="64">
        <v>91582335</v>
      </c>
      <c r="C10" s="64">
        <v>96845280</v>
      </c>
      <c r="D10" s="13" t="s">
        <v>92</v>
      </c>
      <c r="E10" s="13" t="s">
        <v>92</v>
      </c>
      <c r="F10" s="13" t="s">
        <v>92</v>
      </c>
    </row>
    <row r="11" ht="28.5" customHeight="1" spans="1:6">
      <c r="A11" s="132" t="s">
        <v>85</v>
      </c>
      <c r="B11" s="64">
        <v>118192.39</v>
      </c>
      <c r="C11" s="64">
        <v>215239.78</v>
      </c>
      <c r="D11" s="13" t="s">
        <v>92</v>
      </c>
      <c r="E11" s="13" t="s">
        <v>92</v>
      </c>
      <c r="F11" s="13" t="s">
        <v>92</v>
      </c>
    </row>
    <row r="12" ht="28.5" customHeight="1" spans="1:6">
      <c r="A12" s="132" t="s">
        <v>168</v>
      </c>
      <c r="B12" s="64">
        <v>0</v>
      </c>
      <c r="C12" s="64">
        <v>0</v>
      </c>
      <c r="D12" s="13" t="s">
        <v>92</v>
      </c>
      <c r="E12" s="13" t="s">
        <v>92</v>
      </c>
      <c r="F12" s="13" t="s">
        <v>92</v>
      </c>
    </row>
    <row r="13" ht="28.5" customHeight="1" spans="1:6">
      <c r="A13" s="132" t="s">
        <v>169</v>
      </c>
      <c r="B13" s="64">
        <f>B5+B9+B11+B12</f>
        <v>120427096.29</v>
      </c>
      <c r="C13" s="64">
        <f>C5+C9+C11+C12</f>
        <v>129560875.13</v>
      </c>
      <c r="D13" s="133" t="s">
        <v>136</v>
      </c>
      <c r="E13" s="64">
        <f>E5+E8+E9</f>
        <v>120425017.2</v>
      </c>
      <c r="F13" s="64">
        <f>F5+F8+F9</f>
        <v>129548474.41</v>
      </c>
    </row>
    <row r="14" ht="28.5" customHeight="1" spans="1:6">
      <c r="A14" s="132" t="s">
        <v>170</v>
      </c>
      <c r="B14" s="64">
        <v>0</v>
      </c>
      <c r="C14" s="64">
        <v>0</v>
      </c>
      <c r="D14" s="133" t="s">
        <v>138</v>
      </c>
      <c r="E14" s="64">
        <v>0</v>
      </c>
      <c r="F14" s="64">
        <v>0</v>
      </c>
    </row>
    <row r="15" ht="28.5" customHeight="1" spans="1:6">
      <c r="A15" s="134" t="s">
        <v>171</v>
      </c>
      <c r="B15" s="64">
        <v>0</v>
      </c>
      <c r="C15" s="64">
        <v>0</v>
      </c>
      <c r="D15" s="133" t="s">
        <v>140</v>
      </c>
      <c r="E15" s="64">
        <v>0</v>
      </c>
      <c r="F15" s="64">
        <v>0</v>
      </c>
    </row>
    <row r="16" ht="28.5" customHeight="1" spans="1:6">
      <c r="A16" s="135" t="s">
        <v>172</v>
      </c>
      <c r="B16" s="64">
        <f>B13+B14+B15</f>
        <v>120427096.29</v>
      </c>
      <c r="C16" s="64">
        <f>C13+C14+C15</f>
        <v>129560875.13</v>
      </c>
      <c r="D16" s="133" t="s">
        <v>142</v>
      </c>
      <c r="E16" s="64">
        <f>E13+E14+E15</f>
        <v>120425017.2</v>
      </c>
      <c r="F16" s="64">
        <f>F13+F14+F15</f>
        <v>129548474.41</v>
      </c>
    </row>
    <row r="17" ht="28.5" customHeight="1" spans="1:6">
      <c r="A17" s="46" t="s">
        <v>92</v>
      </c>
      <c r="B17" s="13" t="s">
        <v>92</v>
      </c>
      <c r="C17" s="13" t="s">
        <v>92</v>
      </c>
      <c r="D17" s="133" t="s">
        <v>143</v>
      </c>
      <c r="E17" s="49">
        <f>B16-E16</f>
        <v>2079.09000001848</v>
      </c>
      <c r="F17" s="49">
        <f>C16-F16</f>
        <v>12400.7199999988</v>
      </c>
    </row>
    <row r="18" ht="28.5" customHeight="1" spans="1:6">
      <c r="A18" s="136" t="s">
        <v>173</v>
      </c>
      <c r="B18" s="64">
        <v>-35156578.63</v>
      </c>
      <c r="C18" s="64">
        <f>E18</f>
        <v>-35154499.54</v>
      </c>
      <c r="D18" s="133" t="s">
        <v>145</v>
      </c>
      <c r="E18" s="137">
        <f>B18+E17</f>
        <v>-35154499.54</v>
      </c>
      <c r="F18" s="137">
        <f>C18+F17</f>
        <v>-35142098.82</v>
      </c>
    </row>
    <row r="19" ht="28.5" customHeight="1" spans="1:6">
      <c r="A19" s="138" t="s">
        <v>109</v>
      </c>
      <c r="B19" s="49">
        <f>B16+B18</f>
        <v>85270517.66</v>
      </c>
      <c r="C19" s="49">
        <f>C16+C18</f>
        <v>94406375.59</v>
      </c>
      <c r="D19" s="138" t="s">
        <v>109</v>
      </c>
      <c r="E19" s="49">
        <f>E16+E18</f>
        <v>85270517.66</v>
      </c>
      <c r="F19" s="49">
        <f>F16+F18</f>
        <v>94406375.59</v>
      </c>
    </row>
    <row r="20" ht="28.5" customHeight="1" spans="1:6">
      <c r="A20" s="30"/>
      <c r="B20" s="139"/>
      <c r="C20" s="139"/>
      <c r="D20" s="140"/>
      <c r="E20" s="139"/>
      <c r="F20" s="32"/>
    </row>
  </sheetData>
  <mergeCells count="1">
    <mergeCell ref="A2:F2"/>
  </mergeCells>
  <printOptions horizontalCentered="1"/>
  <pageMargins left="0.393700787401575" right="0.393700787401575" top="0.393700787401575" bottom="0.393700787401575" header="0.51181" footer="0.51181"/>
  <pageSetup paperSize="9" scale="80" orientation="landscape" errors="blank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"/>
  <sheetViews>
    <sheetView showGridLines="0" showZeros="0" workbookViewId="0">
      <pane topLeftCell="A1" activePane="bottomRight" state="frozen"/>
      <selection activeCell="D13" sqref="D13"/>
    </sheetView>
  </sheetViews>
  <sheetFormatPr defaultColWidth="8" defaultRowHeight="14.25" outlineLevelCol="5"/>
  <cols>
    <col min="1" max="1" width="29.25" style="1"/>
    <col min="2" max="3" width="23.875" style="1"/>
    <col min="4" max="4" width="29.25" style="1"/>
    <col min="5" max="6" width="23.875" style="1"/>
  </cols>
  <sheetData>
    <row r="1" spans="1:1">
      <c r="A1" s="33" t="s">
        <v>174</v>
      </c>
    </row>
    <row r="2" ht="32" customHeight="1" spans="1:6">
      <c r="A2" s="83" t="s">
        <v>175</v>
      </c>
      <c r="B2" s="84"/>
      <c r="C2" s="84"/>
      <c r="D2" s="84"/>
      <c r="E2" s="84"/>
      <c r="F2" s="84"/>
    </row>
    <row r="3" ht="21" customHeight="1" spans="1:6">
      <c r="A3" s="85" t="s">
        <v>46</v>
      </c>
      <c r="B3" s="111"/>
      <c r="C3" s="111"/>
      <c r="D3" s="111"/>
      <c r="E3" s="112"/>
      <c r="F3" s="86" t="s">
        <v>47</v>
      </c>
    </row>
    <row r="4" ht="39.75" customHeight="1" spans="1:6">
      <c r="A4" s="113" t="s">
        <v>48</v>
      </c>
      <c r="B4" s="113" t="s">
        <v>77</v>
      </c>
      <c r="C4" s="113" t="s">
        <v>78</v>
      </c>
      <c r="D4" s="113" t="s">
        <v>48</v>
      </c>
      <c r="E4" s="113" t="s">
        <v>77</v>
      </c>
      <c r="F4" s="113" t="s">
        <v>78</v>
      </c>
    </row>
    <row r="5" ht="28.5" customHeight="1" spans="1:6">
      <c r="A5" s="114" t="s">
        <v>176</v>
      </c>
      <c r="B5" s="115">
        <v>13401003.61</v>
      </c>
      <c r="C5" s="115">
        <v>16582893.03</v>
      </c>
      <c r="D5" s="116" t="s">
        <v>177</v>
      </c>
      <c r="E5" s="115">
        <v>13144618.23</v>
      </c>
      <c r="F5" s="115">
        <v>16147101.68</v>
      </c>
    </row>
    <row r="6" ht="28.5" customHeight="1" spans="1:6">
      <c r="A6" s="114" t="s">
        <v>81</v>
      </c>
      <c r="B6" s="115">
        <v>0</v>
      </c>
      <c r="C6" s="115">
        <v>0</v>
      </c>
      <c r="D6" s="117" t="s">
        <v>178</v>
      </c>
      <c r="E6" s="118">
        <v>1561478.48</v>
      </c>
      <c r="F6" s="118">
        <v>2160589.68</v>
      </c>
    </row>
    <row r="7" ht="28.5" customHeight="1" spans="1:6">
      <c r="A7" s="114" t="s">
        <v>85</v>
      </c>
      <c r="B7" s="115">
        <v>30626.69</v>
      </c>
      <c r="C7" s="115">
        <v>32635</v>
      </c>
      <c r="D7" s="119" t="s">
        <v>179</v>
      </c>
      <c r="E7" s="120">
        <v>2640</v>
      </c>
      <c r="F7" s="120">
        <v>960</v>
      </c>
    </row>
    <row r="8" ht="28.5" customHeight="1" spans="1:6">
      <c r="A8" s="114" t="s">
        <v>168</v>
      </c>
      <c r="B8" s="115">
        <v>0</v>
      </c>
      <c r="C8" s="115">
        <v>0</v>
      </c>
      <c r="D8" s="114" t="s">
        <v>180</v>
      </c>
      <c r="E8" s="115">
        <v>101000</v>
      </c>
      <c r="F8" s="115">
        <v>0</v>
      </c>
    </row>
    <row r="9" ht="28.5" customHeight="1" spans="1:6">
      <c r="A9" s="121" t="s">
        <v>93</v>
      </c>
      <c r="B9" s="118">
        <v>0</v>
      </c>
      <c r="C9" s="118">
        <v>0</v>
      </c>
      <c r="D9" s="121" t="s">
        <v>181</v>
      </c>
      <c r="E9" s="118">
        <v>0</v>
      </c>
      <c r="F9" s="118">
        <v>0</v>
      </c>
    </row>
    <row r="10" ht="28.5" customHeight="1" spans="1:6">
      <c r="A10" s="122" t="s">
        <v>169</v>
      </c>
      <c r="B10" s="120">
        <f>B5+B6+B7+B8</f>
        <v>13431630.3</v>
      </c>
      <c r="C10" s="120">
        <f>C5+C6+C7+C8</f>
        <v>16615528.03</v>
      </c>
      <c r="D10" s="119" t="s">
        <v>182</v>
      </c>
      <c r="E10" s="120">
        <f>E5+E7+E8+E9</f>
        <v>13248258.23</v>
      </c>
      <c r="F10" s="120">
        <f>F5+F7+F8+F9</f>
        <v>16148061.68</v>
      </c>
    </row>
    <row r="11" ht="28.5" customHeight="1" spans="1:6">
      <c r="A11" s="114" t="s">
        <v>170</v>
      </c>
      <c r="B11" s="115">
        <v>0</v>
      </c>
      <c r="C11" s="115">
        <v>0</v>
      </c>
      <c r="D11" s="123" t="s">
        <v>183</v>
      </c>
      <c r="E11" s="115">
        <v>0</v>
      </c>
      <c r="F11" s="115">
        <v>0</v>
      </c>
    </row>
    <row r="12" ht="28.5" customHeight="1" spans="1:6">
      <c r="A12" s="114" t="s">
        <v>171</v>
      </c>
      <c r="B12" s="115">
        <v>0</v>
      </c>
      <c r="C12" s="115">
        <v>0</v>
      </c>
      <c r="D12" s="123" t="s">
        <v>184</v>
      </c>
      <c r="E12" s="115">
        <v>0</v>
      </c>
      <c r="F12" s="115">
        <v>0</v>
      </c>
    </row>
    <row r="13" ht="28.5" customHeight="1" spans="1:6">
      <c r="A13" s="114" t="s">
        <v>172</v>
      </c>
      <c r="B13" s="115">
        <f>B10+B11+B12</f>
        <v>13431630.3</v>
      </c>
      <c r="C13" s="115">
        <f>C10+C11+C12</f>
        <v>16615528.03</v>
      </c>
      <c r="D13" s="123" t="s">
        <v>185</v>
      </c>
      <c r="E13" s="115">
        <f>E10+E11+E12</f>
        <v>13248258.23</v>
      </c>
      <c r="F13" s="115">
        <f>F10+F11+F12</f>
        <v>16148061.68</v>
      </c>
    </row>
    <row r="14" ht="28.5" customHeight="1" spans="1:6">
      <c r="A14" s="124" t="s">
        <v>92</v>
      </c>
      <c r="B14" s="124" t="s">
        <v>92</v>
      </c>
      <c r="C14" s="124" t="s">
        <v>92</v>
      </c>
      <c r="D14" s="123" t="s">
        <v>186</v>
      </c>
      <c r="E14" s="125">
        <f>B13-E13</f>
        <v>183372.069999998</v>
      </c>
      <c r="F14" s="125">
        <f>C13-F13</f>
        <v>467466.35</v>
      </c>
    </row>
    <row r="15" ht="28.5" customHeight="1" spans="1:6">
      <c r="A15" s="114" t="s">
        <v>173</v>
      </c>
      <c r="B15" s="115">
        <v>57122833.44</v>
      </c>
      <c r="C15" s="115">
        <f>E15</f>
        <v>57306205.51</v>
      </c>
      <c r="D15" s="123" t="s">
        <v>187</v>
      </c>
      <c r="E15" s="125">
        <f>B15+E14</f>
        <v>57306205.51</v>
      </c>
      <c r="F15" s="125">
        <f>C15+F14</f>
        <v>57773671.86</v>
      </c>
    </row>
    <row r="16" ht="28.5" customHeight="1" spans="1:6">
      <c r="A16" s="124" t="s">
        <v>109</v>
      </c>
      <c r="B16" s="115">
        <f>B13+B15</f>
        <v>70554463.74</v>
      </c>
      <c r="C16" s="115">
        <f>C13+C15</f>
        <v>73921733.54</v>
      </c>
      <c r="D16" s="126" t="s">
        <v>109</v>
      </c>
      <c r="E16" s="125">
        <f>E13+E15</f>
        <v>70554463.74</v>
      </c>
      <c r="F16" s="125">
        <f>F13+F15</f>
        <v>73921733.54</v>
      </c>
    </row>
    <row r="17" ht="28.5" customHeight="1" spans="1:6">
      <c r="A17" s="127"/>
      <c r="B17" s="109"/>
      <c r="C17" s="109"/>
      <c r="D17" s="127"/>
      <c r="E17" s="109"/>
      <c r="F17" s="110"/>
    </row>
  </sheetData>
  <mergeCells count="1">
    <mergeCell ref="A2:F2"/>
  </mergeCells>
  <printOptions horizontalCentered="1"/>
  <pageMargins left="0.78740157480315" right="0.78740157480315" top="1.18110236220472" bottom="1.18110236220472" header="0.51181" footer="0.51181"/>
  <pageSetup paperSize="9" scale="85" orientation="landscape" errors="blank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社保基金预算封面</vt:lpstr>
      <vt:lpstr>预算目录</vt:lpstr>
      <vt:lpstr>2021年社会保险基金收支预算总表</vt:lpstr>
      <vt:lpstr>2021年企业职工基本养老保险基金收支预算表</vt:lpstr>
      <vt:lpstr>2021年城乡居民基本养老保险基金收支预算表</vt:lpstr>
      <vt:lpstr>2021年机关事业单位基本养老保险基金收支预算表</vt:lpstr>
      <vt:lpstr>2021年职工基本医疗保险(含生育保险)基金收支预算表</vt:lpstr>
      <vt:lpstr>99表12城乡居民基本医疗收支预算表</vt:lpstr>
      <vt:lpstr>2021年城乡居民基本医疗保险基金收支预算表</vt:lpstr>
      <vt:lpstr>2021年失业保险基金收支预算表</vt:lpstr>
      <vt:lpstr>2021年基本养老保险基础资料表</vt:lpstr>
      <vt:lpstr>2021年基本医疗保险基础资料表</vt:lpstr>
      <vt:lpstr>2021年失业保险、工伤保险基础资料表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2020-12-12T16:59:00Z</dcterms:created>
  <dcterms:modified xsi:type="dcterms:W3CDTF">2021-02-01T04:08:14Z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