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010" tabRatio="766" firstSheet="1" activeTab="3"/>
  </bookViews>
  <sheets>
    <sheet name="收支分功能科目经济分类" sheetId="1" r:id="rId1"/>
    <sheet name="表一财政拨款收支总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>
    <definedName name="_xlnm.Print_Area" localSheetId="0">收支分功能科目经济分类!$A$1:F32</definedName>
    <definedName name="_xlnm.Print_Titles" localSheetId="0">收支分功能科目经济分类!$1:5</definedName>
    <definedName name="_xlnm.Print_Area" localSheetId="1">表一财政拨款收支总表!$A$1:D15</definedName>
    <definedName name="_xlnm.Print_Titles" localSheetId="1">表一财政拨款收支总表!$1:5</definedName>
    <definedName name="_xlnm.Print_Area" localSheetId="2">表二一般公共预算支出表!$A$1:Q20</definedName>
    <definedName name="_xlnm.Print_Titles" localSheetId="2">表二一般公共预算支出表!$1:7</definedName>
    <definedName name="_xlnm.Print_Titles" localSheetId="3">表三一般公共预算基本支出表!$1:6</definedName>
    <definedName name="_xlnm.Print_Titles" localSheetId="4">表四一般公共预算“三公”经费支出表!$1:6</definedName>
    <definedName name="_xlnm.Print_Area" localSheetId="5">表五政府性基金预算支出表!$A$1:N8</definedName>
    <definedName name="_xlnm.Print_Titles" localSheetId="5">表五政府性基金预算支出表!$1:6</definedName>
    <definedName name="_xlnm.Print_Area" localSheetId="6">表六部门收支总表!$A$1:M27</definedName>
    <definedName name="_xlnm.Print_Titles" localSheetId="6">表六部门收支总表!$1:4</definedName>
    <definedName name="_xlnm.Print_Area" localSheetId="7">表七部门收入总表!$A$1:G6</definedName>
    <definedName name="_xlnm.Print_Titles" localSheetId="7">表七部门收入总表!$1:6</definedName>
    <definedName name="_xlnm.Print_Area" localSheetId="3">表三一般公共预算基本支出表!$A$1:M13</definedName>
    <definedName name="_xlnm.Print_Area" localSheetId="4">表四一般公共预算“三公”经费支出表!$A$1:W8</definedName>
    <definedName name="_xlnm.Print_Area">#N/A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<sst xmlns="http://schemas.openxmlformats.org/spreadsheetml/2006/main" count="248">
  <si>
    <t>收支总表</t>
  </si>
  <si>
    <t>单位：万元</t>
  </si>
  <si>
    <t>收入</t>
  </si>
  <si>
    <t>支出功能分类</t>
  </si>
  <si>
    <t>支出经济分类</t>
  </si>
  <si>
    <t>项目</t>
  </si>
  <si>
    <t>金额</t>
  </si>
  <si>
    <t>科目</t>
  </si>
  <si>
    <t>一、财政拨款</t>
  </si>
  <si>
    <t>一、一般公共服务支出</t>
  </si>
  <si>
    <t>一、工资福利支出</t>
  </si>
  <si>
    <t>二、外交支出</t>
  </si>
  <si>
    <t>二、商品和服务支出</t>
  </si>
  <si>
    <t>三、国防支出</t>
  </si>
  <si>
    <t>三、对个人和家庭的补助</t>
  </si>
  <si>
    <t>四、公共安全支出</t>
  </si>
  <si>
    <t>四、债务利息及费用支出</t>
  </si>
  <si>
    <t>五、教育支出</t>
  </si>
  <si>
    <t>五、资本性支出（基本建设）</t>
  </si>
  <si>
    <t>六、科学技术支出</t>
  </si>
  <si>
    <t>六、资本性支出</t>
  </si>
  <si>
    <t>七、文化旅游体育与传媒支出</t>
  </si>
  <si>
    <t>七、对企业补助（基本建设）</t>
  </si>
  <si>
    <t>八、社会保障和就业支出</t>
  </si>
  <si>
    <t>八、对企业补助</t>
  </si>
  <si>
    <t>九、卫生健康支出</t>
  </si>
  <si>
    <t>九、对社会保障资金补助</t>
  </si>
  <si>
    <t>十、节能环保支出</t>
  </si>
  <si>
    <t>十、其他支出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</si>
  <si>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</si>
  <si>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</si>
  <si>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</si>
  <si>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</si>
  <si>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</si>
  <si>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</si>
  <si>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</si>
  <si>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</si>
  <si>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</si>
  <si>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</si>
  <si>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</si>
  <si>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</si>
  <si>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</si>
  <si>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二十四、转移支付支出</t>
  </si>
  <si>
    <t>二十五、债务还本支出</t>
  </si>
  <si>
    <t>二十六、债务付息支出</t>
  </si>
  <si>
    <t>本年收入合计</t>
  </si>
  <si>
    <t>本年支出合计</t>
  </si>
  <si>
    <t>收入总计</t>
  </si>
  <si>
    <t>支出总计</t>
  </si>
  <si>
    <t>财政拨款收支总表</t>
  </si>
  <si>
    <t>制表单位：林芝市人民政府办公室</t>
  </si>
  <si>
    <t>支出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</si>
  <si>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</si>
  <si>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</si>
  <si>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</si>
  <si>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</si>
  <si>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</si>
  <si>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</si>
  <si>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</si>
  <si>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</si>
  <si>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</si>
  <si>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...</t>
  </si>
  <si>
    <t>（八）社会保障和就业支出</t>
  </si>
  <si>
    <t>二、上年结转</t>
  </si>
  <si>
    <t>（九）卫生健康支出</t>
  </si>
  <si>
    <t>（十九）住房保障支出</t>
  </si>
  <si>
    <t>二、结转下年</t>
  </si>
  <si>
    <t>收 入 总 计</t>
  </si>
  <si>
    <t>支 出 总 计</t>
  </si>
  <si>
    <t>附件1</t>
  </si>
  <si>
    <t>制表单位：林芝室人民政府驻成都拉萨办事处</t>
  </si>
  <si>
    <t>制表单位：林芝室人民政府驻成都办事处</t>
  </si>
  <si>
    <t>一般公共预算支出表</t>
  </si>
  <si>
    <t>制表单位：林芝室人民政府办公室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</si>
  <si>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</si>
  <si>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</si>
  <si>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</si>
  <si>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</si>
  <si>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</si>
  <si>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</si>
  <si>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</si>
  <si>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</si>
  <si>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</si>
  <si>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政府办公厅（室）及相关机构事务</t>
  </si>
  <si>
    <t xml:space="preserve">   行政运行（政府办公厅（室）及相关机构事务）</t>
  </si>
  <si>
    <t>一般行政管理事务（政府办公厅（室）及相关机构事务）</t>
  </si>
  <si>
    <t>机关服务（政府办公厅（室）及相关机构事务）</t>
  </si>
  <si>
    <t>专项服务</t>
  </si>
  <si>
    <t>专项业务活动</t>
  </si>
  <si>
    <t>事业运行（政府办公厅（室）及相关机构事务）</t>
  </si>
  <si>
    <t>其他政府办公厅（室）及相关机构事务支出</t>
  </si>
  <si>
    <t>社会保障和就业支出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</si>
  <si>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</si>
  <si>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</si>
  <si>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</si>
  <si>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</si>
  <si>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</si>
  <si>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</si>
  <si>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</si>
  <si>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</si>
  <si>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</si>
  <si>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</si>
  <si>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</si>
  <si>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</si>
  <si>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rPr>
        <sz val="12"/>
        <color indexed="8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</si>
  <si>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附件2</t>
  </si>
  <si>
    <t>制表单位：林芝市人民政府驻拉萨办事处                                                        单位：万元</t>
  </si>
  <si>
    <t>2020年预算数</t>
  </si>
  <si>
    <t>政府办公厅（室）及相关机构事物</t>
  </si>
  <si>
    <t>其他政府办公厅（室）及相关机构事物</t>
  </si>
  <si>
    <t>财政对其他社会保障基金的补助</t>
  </si>
  <si>
    <t>卫生健康支出</t>
  </si>
  <si>
    <t>制表单位：林芝市人民政府驻成都办事处                                                        单位：万元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</si>
  <si>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</si>
  <si>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</si>
  <si>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</si>
  <si>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</si>
  <si>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</si>
  <si>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</si>
  <si>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</si>
  <si>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</si>
  <si>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</si>
  <si>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</si>
  <si>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</si>
  <si>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</si>
  <si>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</si>
  <si>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</si>
  <si>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</si>
  <si>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</si>
  <si>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</si>
  <si>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</si>
  <si>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</si>
  <si>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</si>
  <si>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</si>
  <si>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</si>
  <si>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</si>
  <si>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</si>
  <si>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</si>
  <si>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</si>
  <si>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99</t>
  </si>
  <si>
    <t>其他工资福利支出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</si>
  <si>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</si>
  <si>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</si>
  <si>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</si>
  <si>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</si>
  <si>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</si>
  <si>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</si>
  <si>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</si>
  <si>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</si>
  <si>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</si>
  <si>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</si>
  <si>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</si>
  <si>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</si>
  <si>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</si>
  <si>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</si>
  <si>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</si>
  <si>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</si>
  <si>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</si>
  <si>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其他商品和服务支出</t>
  </si>
  <si>
    <t>公务接待费</t>
  </si>
  <si>
    <t>17</t>
  </si>
  <si>
    <t>公务用车运行维护费</t>
  </si>
  <si>
    <t>31</t>
  </si>
  <si>
    <t>维修（护）费</t>
  </si>
  <si>
    <t>13</t>
  </si>
  <si>
    <t>维护费</t>
  </si>
  <si>
    <t>电梯维护费4万</t>
  </si>
  <si>
    <t>509</t>
  </si>
  <si>
    <t>对个人和家庭的补助</t>
  </si>
  <si>
    <t>其他对个人和家庭补助</t>
  </si>
  <si>
    <t>附件3</t>
  </si>
  <si>
    <t>制表单位：林芝市政府驻拉萨办事处                                                                                                         单位：万元</t>
  </si>
  <si>
    <t>12</t>
  </si>
  <si>
    <t>10</t>
  </si>
  <si>
    <t>伙食补助费</t>
  </si>
  <si>
    <t>商品服务支出</t>
  </si>
  <si>
    <t>维修(护)费</t>
  </si>
  <si>
    <t>其他对个人和家庭的补助</t>
  </si>
  <si>
    <t>制表单位：林芝市人民政府驻成都办事处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</si>
  <si>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</si>
  <si>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</si>
  <si>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</si>
  <si>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</si>
  <si>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</si>
  <si>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</si>
  <si>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</si>
  <si>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</si>
  <si>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</si>
  <si>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</si>
  <si>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附件4</t>
  </si>
  <si>
    <t>制表单位：林芝市人民政府驻拉萨办事处</t>
  </si>
  <si>
    <t xml:space="preserve">    2.如此表为空表，请说明原因。</t>
  </si>
  <si>
    <t>政府性基金预算支出表</t>
  </si>
  <si>
    <t xml:space="preserve">填报单位：林芝市人民政府办公室                    </t>
  </si>
  <si>
    <t>科目名称　</t>
  </si>
  <si>
    <t>单位代码　</t>
  </si>
  <si>
    <t>本年政府性基金预算财政拨款支出</t>
  </si>
  <si>
    <r>
      <rPr>
        <sz val="14"/>
        <color indexed="8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</si>
  <si>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附件5</t>
  </si>
  <si>
    <t xml:space="preserve">填报单位：林芝市人民政府驻拉萨办事处                                    </t>
  </si>
  <si>
    <t>注：林芝市人民政府驻拉萨办事处2019年没有使用政府性基金安排的支出，故本表无数据。</t>
  </si>
  <si>
    <t xml:space="preserve">填报单位：林芝市人民政府驻成都办事处                                    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</si>
  <si>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</si>
  <si>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</si>
  <si>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</si>
  <si>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</si>
  <si>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</si>
  <si>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</si>
  <si>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</si>
  <si>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</si>
  <si>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</si>
  <si>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</si>
  <si>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</si>
  <si>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</si>
  <si>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七、文化体育与传媒支出</t>
  </si>
  <si>
    <t>九、医疗卫生与计划生育支出</t>
  </si>
  <si>
    <t>十、住房保障支出</t>
  </si>
  <si>
    <t>用事业基金弥补收支差额</t>
  </si>
  <si>
    <t>上年结转</t>
  </si>
  <si>
    <t>结转下年</t>
  </si>
  <si>
    <t>附件6</t>
  </si>
  <si>
    <t>填报单位：林芝市人民政府驻拉萨办事处</t>
  </si>
  <si>
    <t>……</t>
  </si>
  <si>
    <t>填报单位：林芝市人民政府驻成都办事处</t>
  </si>
  <si>
    <t>部门收入总表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</si>
  <si>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</si>
  <si>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</si>
  <si>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</si>
  <si>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</si>
  <si>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</si>
  <si>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</si>
  <si>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</si>
  <si>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</si>
  <si>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 xml:space="preserve">    行政运行</t>
  </si>
  <si>
    <t>一般行政管理事务</t>
  </si>
  <si>
    <t>机关服务</t>
  </si>
  <si>
    <t>事业运行</t>
  </si>
  <si>
    <t>医疗卫生与计划生育支出</t>
  </si>
  <si>
    <t>合 计</t>
  </si>
  <si>
    <t xml:space="preserve">       2。如此表为空表，请说明原因。</t>
  </si>
  <si>
    <t>附件7</t>
  </si>
  <si>
    <t xml:space="preserve">                     </t>
  </si>
  <si>
    <t>部门支出总表</t>
  </si>
  <si>
    <t>上缴上级支出</t>
  </si>
  <si>
    <t>事业单位经营支出</t>
  </si>
  <si>
    <t>对下级单位
补助支出</t>
  </si>
  <si>
    <t>附件8</t>
  </si>
  <si>
    <t xml:space="preserve">填报单位：林芝市人民政府驻成都办事处             </t>
  </si>
</sst>
</file>

<file path=xl/styles.xml><?xml version="1.0" encoding="utf-8"?>
<styleSheet xmlns="http://schemas.openxmlformats.org/spreadsheetml/2006/main">
  <numFmts count="5">
    <numFmt numFmtId="176" formatCode="#,##0.00_);[Red]\(#,##0.00\)"/>
    <numFmt numFmtId="177" formatCode="0000"/>
    <numFmt numFmtId="178" formatCode="00"/>
    <numFmt numFmtId="179" formatCode="0.00_ "/>
    <numFmt numFmtId="180" formatCode="* #,##0.00;* \-#,##0.00;* &quot;&quot;??;@"/>
  </numFmts>
  <fonts count="69">
    <font>
      <sz val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0.5"/>
      <color rgb="FF000000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9"/>
      <color indexed="8"/>
      <name val="仿宋_GB2312"/>
      <charset val="134"/>
    </font>
    <font>
      <sz val="14"/>
      <color indexed="8"/>
      <name val="华文楷体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6"/>
      <color theme="1"/>
      <name val="宋体"/>
      <charset val="134"/>
    </font>
    <font>
      <b/>
      <sz val="9"/>
      <name val="宋体"/>
      <charset val="134"/>
    </font>
    <font>
      <sz val="14"/>
      <color theme="1"/>
      <name val="华文楷体"/>
      <charset val="134"/>
    </font>
    <font>
      <sz val="14"/>
      <color theme="1"/>
      <name val="华文楷体"/>
      <charset val="134"/>
    </font>
    <font>
      <b/>
      <sz val="10.5"/>
      <color indexed="8"/>
      <name val="宋体"/>
      <charset val="134"/>
    </font>
    <font>
      <sz val="11"/>
      <color theme="1"/>
      <name val="宋体"/>
      <charset val="134"/>
    </font>
    <font>
      <sz val="12"/>
      <color theme="1"/>
      <name val="华文楷体"/>
      <charset val="134"/>
    </font>
    <font>
      <sz val="12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9"/>
      <color indexed="8"/>
      <name val="宋体"/>
      <charset val="134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</font>
    <font>
      <sz val="8"/>
      <color indexed="8"/>
      <name val="宋体"/>
      <charset val="134"/>
    </font>
    <font>
      <sz val="16"/>
      <color indexed="8"/>
      <name val="仿宋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6"/>
      <color theme="1"/>
      <name val="仿宋"/>
      <charset val="134"/>
    </font>
    <font>
      <b/>
      <sz val="16"/>
      <name val="黑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7"/>
      <name val="Small Fonts"/>
      <charset val="0"/>
    </font>
    <font>
      <u/>
      <sz val="12"/>
      <color indexed="36"/>
      <name val="宋体"/>
      <charset val="134"/>
    </font>
    <font>
      <sz val="10"/>
      <name val="MS Sans Serif"/>
      <charset val="0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0"/>
    </font>
    <font>
      <u/>
      <sz val="12"/>
      <color indexed="12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3">
    <xf numFmtId="0" fontId="0" fillId="0" borderId="0">
      <alignment vertical="center"/>
    </xf>
    <xf numFmtId="0" fontId="49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54" fillId="13" borderId="15" applyNumberFormat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37" fontId="47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61" fillId="5" borderId="17" applyNumberFormat="0" applyAlignment="0" applyProtection="0">
      <alignment vertical="center"/>
    </xf>
    <xf numFmtId="0" fontId="63" fillId="5" borderId="15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8" fillId="12" borderId="2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</cellStyleXfs>
  <cellXfs count="211">
    <xf numFmtId="0" fontId="0" fillId="0" borderId="0" xfId="0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179" fontId="12" fillId="0" borderId="2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9" fontId="9" fillId="0" borderId="2" xfId="0" applyNumberFormat="1" applyFont="1" applyFill="1" applyBorder="1" applyAlignment="1">
      <alignment horizontal="center" vertical="center" wrapText="1"/>
    </xf>
    <xf numFmtId="179" fontId="13" fillId="0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79" fontId="15" fillId="0" borderId="2" xfId="0" applyNumberFormat="1" applyFont="1" applyFill="1" applyBorder="1" applyAlignment="1" applyProtection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179" fontId="1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179" fontId="22" fillId="0" borderId="2" xfId="0" applyNumberFormat="1" applyFont="1" applyFill="1" applyBorder="1" applyAlignment="1" applyProtection="1">
      <alignment horizontal="center" vertical="center"/>
    </xf>
    <xf numFmtId="179" fontId="0" fillId="0" borderId="2" xfId="0" applyNumberFormat="1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179" fontId="2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justify" vertical="center" wrapText="1"/>
    </xf>
    <xf numFmtId="179" fontId="13" fillId="0" borderId="5" xfId="0" applyNumberFormat="1" applyFont="1" applyFill="1" applyBorder="1" applyAlignment="1" applyProtection="1">
      <alignment horizontal="center" vertical="center" wrapText="1"/>
    </xf>
    <xf numFmtId="179" fontId="9" fillId="0" borderId="2" xfId="0" applyNumberFormat="1" applyFont="1" applyFill="1" applyBorder="1" applyAlignment="1">
      <alignment horizontal="justify" vertical="center" wrapText="1"/>
    </xf>
    <xf numFmtId="179" fontId="13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justify" vertical="center" wrapText="1"/>
    </xf>
    <xf numFmtId="0" fontId="28" fillId="0" borderId="6" xfId="0" applyNumberFormat="1" applyFont="1" applyBorder="1" applyAlignment="1">
      <alignment horizontal="justify" vertical="center" wrapText="1"/>
    </xf>
    <xf numFmtId="0" fontId="18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176" fontId="30" fillId="0" borderId="3" xfId="0" applyNumberFormat="1" applyFont="1" applyFill="1" applyBorder="1" applyAlignment="1" applyProtection="1">
      <alignment horizontal="right" vertical="center"/>
    </xf>
    <xf numFmtId="176" fontId="30" fillId="0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0" fontId="28" fillId="0" borderId="6" xfId="0" applyFont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79" fontId="3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179" fontId="33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79" fontId="36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9" fontId="9" fillId="0" borderId="7" xfId="0" applyNumberFormat="1" applyFont="1" applyFill="1" applyBorder="1" applyAlignment="1">
      <alignment horizontal="center" vertical="center" wrapText="1"/>
    </xf>
    <xf numFmtId="179" fontId="13" fillId="0" borderId="2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179" fontId="13" fillId="0" borderId="5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179" fontId="13" fillId="0" borderId="7" xfId="0" applyNumberFormat="1" applyFont="1" applyFill="1" applyBorder="1" applyAlignment="1">
      <alignment horizontal="center" vertical="center"/>
    </xf>
    <xf numFmtId="49" fontId="36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4" fontId="0" fillId="0" borderId="9" xfId="0" applyNumberFormat="1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" fontId="39" fillId="0" borderId="2" xfId="0" applyNumberFormat="1" applyFont="1" applyFill="1" applyBorder="1" applyAlignment="1" applyProtection="1">
      <alignment horizontal="right" vertical="center"/>
    </xf>
    <xf numFmtId="0" fontId="40" fillId="0" borderId="0" xfId="0" applyFont="1" applyFill="1" applyBorder="1" applyAlignment="1">
      <alignment horizontal="justify" vertical="center"/>
    </xf>
    <xf numFmtId="0" fontId="41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0" fillId="0" borderId="0" xfId="0" applyFill="1" applyAlignment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79" fontId="26" fillId="0" borderId="2" xfId="0" applyNumberFormat="1" applyFont="1" applyFill="1" applyBorder="1" applyAlignment="1">
      <alignment horizontal="left" vertical="center" wrapText="1"/>
    </xf>
    <xf numFmtId="179" fontId="36" fillId="0" borderId="2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5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right"/>
    </xf>
    <xf numFmtId="0" fontId="46" fillId="0" borderId="5" xfId="0" applyNumberFormat="1" applyFont="1" applyFill="1" applyBorder="1" applyAlignment="1" applyProtection="1">
      <alignment horizontal="center" vertical="center"/>
    </xf>
    <xf numFmtId="0" fontId="46" fillId="0" borderId="2" xfId="0" applyNumberFormat="1" applyFont="1" applyFill="1" applyBorder="1" applyAlignment="1" applyProtection="1">
      <alignment horizontal="centerContinuous" vertical="center"/>
    </xf>
    <xf numFmtId="0" fontId="46" fillId="0" borderId="2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4" fontId="15" fillId="0" borderId="7" xfId="0" applyNumberFormat="1" applyFont="1" applyFill="1" applyBorder="1" applyAlignment="1" applyProtection="1">
      <alignment horizontal="right" vertical="center"/>
    </xf>
    <xf numFmtId="0" fontId="15" fillId="0" borderId="11" xfId="69" applyFont="1" applyFill="1" applyBorder="1" applyAlignment="1">
      <alignment horizontal="left" vertical="center"/>
    </xf>
    <xf numFmtId="4" fontId="15" fillId="0" borderId="5" xfId="0" applyNumberFormat="1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4" fontId="15" fillId="0" borderId="2" xfId="0" applyNumberFormat="1" applyFont="1" applyFill="1" applyBorder="1" applyAlignment="1" applyProtection="1">
      <alignment horizontal="right" vertical="center"/>
    </xf>
    <xf numFmtId="0" fontId="15" fillId="0" borderId="3" xfId="69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4" fontId="15" fillId="0" borderId="2" xfId="0" applyNumberFormat="1" applyFont="1" applyFill="1" applyBorder="1" applyAlignment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>
      <alignment horizontal="left" vertical="center"/>
    </xf>
    <xf numFmtId="176" fontId="15" fillId="0" borderId="7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>
      <alignment horizontal="right" vertical="center"/>
    </xf>
    <xf numFmtId="4" fontId="15" fillId="0" borderId="3" xfId="69" applyNumberFormat="1" applyFont="1" applyFill="1" applyBorder="1" applyAlignment="1">
      <alignment horizontal="left" vertical="center"/>
    </xf>
    <xf numFmtId="4" fontId="15" fillId="0" borderId="3" xfId="0" applyNumberFormat="1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4" fontId="15" fillId="0" borderId="7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76" fontId="0" fillId="2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7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</cellXfs>
  <cellStyles count="103">
    <cellStyle name="常规" xfId="0" builtinId="0"/>
    <cellStyle name="货币[0]" xfId="1" builtinId="7"/>
    <cellStyle name="20% - 强调文字颜色 3" xfId="2" builtinId="38"/>
    <cellStyle name="输入" xfId="3" builtinId="20"/>
    <cellStyle name="60% - 着色 2" xfId="4"/>
    <cellStyle name="货币" xfId="5" builtinId="4"/>
    <cellStyle name="千位分隔[0]" xfId="6" builtinId="6"/>
    <cellStyle name="40% - 着色 4 2" xfId="7"/>
    <cellStyle name="40% - 强调文字颜色 3" xfId="8" builtinId="39"/>
    <cellStyle name="差" xfId="9" builtinId="27"/>
    <cellStyle name="千位分隔" xfId="10" builtinId="3"/>
    <cellStyle name="着色 4 2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20% - 着色 1 2" xfId="29"/>
    <cellStyle name="检查单元格" xfId="30" builtinId="23"/>
    <cellStyle name="20% - 强调文字颜色 6" xfId="31" builtinId="50"/>
    <cellStyle name="强调文字颜色 2" xfId="32" builtinId="33"/>
    <cellStyle name="40% - 着色 5 2" xf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60% - 着色 4" xfId="40"/>
    <cellStyle name="20% - 强调文字颜色 5" xfId="41" builtinId="46"/>
    <cellStyle name="强调文字颜色 1" xfId="42" builtinId="29"/>
    <cellStyle name="20% - 着色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60% - 着色 6" xfId="48"/>
    <cellStyle name="强调文字颜色 3" xfId="49" builtinId="37"/>
    <cellStyle name="强调文字颜色 4" xfId="50" builtinId="41"/>
    <cellStyle name="60% - 着色 3" xfId="51"/>
    <cellStyle name="20% - 强调文字颜色 4" xfId="52" builtinId="42"/>
    <cellStyle name="20% - 着色 1" xfId="53"/>
    <cellStyle name="40% - 强调文字颜色 4" xfId="54" builtinId="43"/>
    <cellStyle name="着色 6 2" xfId="55"/>
    <cellStyle name="强调文字颜色 5" xfId="56" builtinId="45"/>
    <cellStyle name="20% - 着色 2" xfId="57"/>
    <cellStyle name="40% - 强调文字颜色 5" xfId="58" builtinId="47"/>
    <cellStyle name="60% - 着色 6 2" xfId="59"/>
    <cellStyle name="60% - 强调文字颜色 5" xfId="60" builtinId="48"/>
    <cellStyle name="强调文字颜色 6" xfId="61" builtinId="49"/>
    <cellStyle name="着色 5 2" xfId="62"/>
    <cellStyle name="40% - 强调文字颜色 6" xfId="63" builtinId="51"/>
    <cellStyle name="20% - 着色 3" xfId="64"/>
    <cellStyle name="60% - 强调文字颜色 6" xfId="65" builtinId="52"/>
    <cellStyle name="常规 2_5379C2AA01F344149FF9DA706D2CAAEE_c" xfId="66"/>
    <cellStyle name="60% - 着色 5 2" xfId="67"/>
    <cellStyle name="60% - 着色 4 2" xfId="68"/>
    <cellStyle name="常规 3" xfId="69"/>
    <cellStyle name="40% - 着色 6" xfId="70"/>
    <cellStyle name="60% - 着色 2 2" xfId="71"/>
    <cellStyle name="着色 4" xfId="72"/>
    <cellStyle name="常规 2 2" xfId="73"/>
    <cellStyle name="常规 2 3" xfId="74"/>
    <cellStyle name="常规 2 2 2" xfId="75"/>
    <cellStyle name="60% - 着色 3 2" xfId="76"/>
    <cellStyle name="60% - 着色 5" xfId="77"/>
    <cellStyle name="20% - 着色 5 2" xfId="78"/>
    <cellStyle name="着色 1 2" xfId="79"/>
    <cellStyle name="40% - 着色 1" xfId="80"/>
    <cellStyle name="着色 6" xfId="81"/>
    <cellStyle name="着色 3" xfId="82"/>
    <cellStyle name="60% - 着色 1 2" xfId="83"/>
    <cellStyle name="着色 3 2" xfId="84"/>
    <cellStyle name="20% - 着色 6 2" xfId="85"/>
    <cellStyle name="着色 2 2" xfId="86"/>
    <cellStyle name="40% - 着色 4" xfId="87"/>
    <cellStyle name="20% - 着色 5" xfId="88"/>
    <cellStyle name="着色 1" xfId="89"/>
    <cellStyle name="常规 2" xfId="90"/>
    <cellStyle name="40% - 着色 2 2" xfId="91"/>
    <cellStyle name="着色 2" xfId="92"/>
    <cellStyle name="20% - 着色 6" xfId="93"/>
    <cellStyle name="20% - 着色 3 2" xfId="94"/>
    <cellStyle name="20% - 着色 4" xfId="95"/>
    <cellStyle name="20% - 着色 4 2" xfId="96"/>
    <cellStyle name="40% - 着色 1 2" xfId="97"/>
    <cellStyle name="40% - 着色 2" xfId="98"/>
    <cellStyle name="40% - 着色 3" xfId="99"/>
    <cellStyle name="40% - 着色 3 2" xfId="100"/>
    <cellStyle name="40% - 着色 6 2" xfId="101"/>
    <cellStyle name="60% - 着色 1" xfId="10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3"/>
  <sheetViews>
    <sheetView showGridLines="0" workbookViewId="0">
      <selection activeCell="D36" sqref="D36"/>
    </sheetView>
  </sheetViews>
  <sheetFormatPr defaultColWidth="9.16666666666667" defaultRowHeight="12.75" customHeight="1"/>
  <cols>
    <col min="1" max="1" width="19.3333333333333" customWidth="1"/>
    <col min="2" max="2" width="19.8333333333333" customWidth="1"/>
    <col min="3" max="3" width="44.3333333333333" customWidth="1"/>
    <col min="4" max="4" width="23" customWidth="1"/>
    <col min="5" max="5" width="36.3333333333333" customWidth="1"/>
    <col min="6" max="6" width="23" customWidth="1"/>
  </cols>
  <sheetData>
    <row r="1" customHeight="1" spans="1:6">
      <c r="A1" s="176"/>
      <c r="F1" s="177"/>
    </row>
    <row r="2" ht="28.5" customHeight="1" spans="1:6">
      <c r="A2" s="178" t="s">
        <v>0</v>
      </c>
      <c r="B2" s="179"/>
      <c r="C2" s="179"/>
      <c r="D2" s="179"/>
      <c r="E2" s="179"/>
      <c r="F2" s="179"/>
    </row>
    <row r="3" customHeight="1" spans="1:6">
      <c r="A3" s="176"/>
      <c r="F3" s="180" t="s">
        <v>1</v>
      </c>
    </row>
    <row r="4" ht="22.5" customHeight="1" spans="1:6">
      <c r="A4" s="181" t="s">
        <v>2</v>
      </c>
      <c r="B4" s="181"/>
      <c r="C4" s="181" t="s">
        <v>3</v>
      </c>
      <c r="D4" s="181"/>
      <c r="E4" s="181" t="s">
        <v>4</v>
      </c>
      <c r="F4" s="181"/>
    </row>
    <row r="5" customHeight="1" spans="1:6">
      <c r="A5" s="182" t="s">
        <v>5</v>
      </c>
      <c r="B5" s="182" t="s">
        <v>6</v>
      </c>
      <c r="C5" s="183" t="s">
        <v>7</v>
      </c>
      <c r="D5" s="181" t="s">
        <v>6</v>
      </c>
      <c r="E5" s="183" t="s">
        <v>7</v>
      </c>
      <c r="F5" s="181" t="s">
        <v>6</v>
      </c>
    </row>
    <row r="6" s="162" customFormat="1" ht="22.5" customHeight="1" spans="1:6">
      <c r="A6" s="184" t="s">
        <v>8</v>
      </c>
      <c r="B6" s="185">
        <v>3939.91</v>
      </c>
      <c r="C6" s="186" t="s">
        <v>9</v>
      </c>
      <c r="D6" s="187">
        <v>3283.15</v>
      </c>
      <c r="E6" s="188" t="s">
        <v>10</v>
      </c>
      <c r="F6" s="187">
        <v>2468.38</v>
      </c>
    </row>
    <row r="7" s="162" customFormat="1" ht="22.5" customHeight="1" spans="1:6">
      <c r="A7" s="189"/>
      <c r="B7" s="190"/>
      <c r="C7" s="191" t="s">
        <v>11</v>
      </c>
      <c r="D7" s="187">
        <v>0</v>
      </c>
      <c r="E7" s="192" t="s">
        <v>12</v>
      </c>
      <c r="F7" s="187">
        <v>1401.33</v>
      </c>
    </row>
    <row r="8" s="162" customFormat="1" ht="22.5" customHeight="1" spans="1:6">
      <c r="A8" s="189"/>
      <c r="B8" s="190"/>
      <c r="C8" s="191" t="s">
        <v>13</v>
      </c>
      <c r="D8" s="187">
        <v>0</v>
      </c>
      <c r="E8" s="192" t="s">
        <v>14</v>
      </c>
      <c r="F8" s="187">
        <v>70.2</v>
      </c>
    </row>
    <row r="9" s="162" customFormat="1" ht="22.5" customHeight="1" spans="1:6">
      <c r="A9" s="189"/>
      <c r="B9" s="190"/>
      <c r="C9" s="191" t="s">
        <v>15</v>
      </c>
      <c r="D9" s="187">
        <v>0</v>
      </c>
      <c r="E9" s="192" t="s">
        <v>16</v>
      </c>
      <c r="F9" s="187">
        <v>0</v>
      </c>
    </row>
    <row r="10" s="162" customFormat="1" ht="22.5" customHeight="1" spans="1:6">
      <c r="A10" s="189"/>
      <c r="B10" s="190"/>
      <c r="C10" s="191" t="s">
        <v>17</v>
      </c>
      <c r="D10" s="187">
        <v>0</v>
      </c>
      <c r="E10" s="192" t="s">
        <v>18</v>
      </c>
      <c r="F10" s="187">
        <v>0</v>
      </c>
    </row>
    <row r="11" s="162" customFormat="1" ht="22.5" customHeight="1" spans="1:6">
      <c r="A11" s="189"/>
      <c r="B11" s="190"/>
      <c r="C11" s="191" t="s">
        <v>19</v>
      </c>
      <c r="D11" s="187">
        <v>0</v>
      </c>
      <c r="E11" s="192" t="s">
        <v>20</v>
      </c>
      <c r="F11" s="187">
        <v>0</v>
      </c>
    </row>
    <row r="12" s="162" customFormat="1" ht="22.5" customHeight="1" spans="1:6">
      <c r="A12" s="189"/>
      <c r="B12" s="190"/>
      <c r="C12" s="191" t="s">
        <v>21</v>
      </c>
      <c r="D12" s="187">
        <v>0</v>
      </c>
      <c r="E12" s="192" t="s">
        <v>22</v>
      </c>
      <c r="F12" s="187">
        <v>0</v>
      </c>
    </row>
    <row r="13" s="162" customFormat="1" ht="22.5" customHeight="1" spans="1:6">
      <c r="A13" s="189"/>
      <c r="B13" s="193"/>
      <c r="C13" s="191" t="s">
        <v>23</v>
      </c>
      <c r="D13" s="187">
        <v>275.73</v>
      </c>
      <c r="E13" s="192" t="s">
        <v>24</v>
      </c>
      <c r="F13" s="187">
        <v>0</v>
      </c>
    </row>
    <row r="14" s="162" customFormat="1" ht="22.5" customHeight="1" spans="1:6">
      <c r="A14" s="189"/>
      <c r="B14" s="193"/>
      <c r="C14" s="191" t="s">
        <v>25</v>
      </c>
      <c r="D14" s="187">
        <v>168.37</v>
      </c>
      <c r="E14" s="192" t="s">
        <v>26</v>
      </c>
      <c r="F14" s="187">
        <v>0</v>
      </c>
    </row>
    <row r="15" s="162" customFormat="1" ht="22.5" customHeight="1" spans="1:6">
      <c r="A15" s="189"/>
      <c r="B15" s="193"/>
      <c r="C15" s="191" t="s">
        <v>27</v>
      </c>
      <c r="D15" s="187">
        <v>0</v>
      </c>
      <c r="E15" s="192" t="s">
        <v>28</v>
      </c>
      <c r="F15" s="187">
        <v>0</v>
      </c>
    </row>
    <row r="16" s="162" customFormat="1" ht="22.5" customHeight="1" spans="1:6">
      <c r="A16" s="189"/>
      <c r="B16" s="193"/>
      <c r="C16" s="191" t="s">
        <v>29</v>
      </c>
      <c r="D16" s="187">
        <v>0</v>
      </c>
      <c r="E16" s="192"/>
      <c r="F16" s="194"/>
    </row>
    <row r="17" s="162" customFormat="1" ht="22.5" customHeight="1" spans="1:6">
      <c r="A17" s="189"/>
      <c r="B17" s="193"/>
      <c r="C17" s="191" t="s">
        <v>30</v>
      </c>
      <c r="D17" s="187">
        <v>0</v>
      </c>
      <c r="E17" s="195"/>
      <c r="F17" s="196"/>
    </row>
    <row r="18" s="162" customFormat="1" ht="22.5" customHeight="1" spans="1:6">
      <c r="A18" s="189"/>
      <c r="B18" s="193"/>
      <c r="C18" s="191" t="s">
        <v>31</v>
      </c>
      <c r="D18" s="187">
        <v>0</v>
      </c>
      <c r="E18" s="195"/>
      <c r="F18" s="197"/>
    </row>
    <row r="19" s="162" customFormat="1" ht="22.5" customHeight="1" spans="1:6">
      <c r="A19" s="189"/>
      <c r="B19" s="193"/>
      <c r="C19" s="191" t="s">
        <v>32</v>
      </c>
      <c r="D19" s="187">
        <v>0</v>
      </c>
      <c r="E19" s="195"/>
      <c r="F19" s="197"/>
    </row>
    <row r="20" s="162" customFormat="1" ht="22.5" customHeight="1" spans="1:6">
      <c r="A20" s="189"/>
      <c r="B20" s="193"/>
      <c r="C20" s="191" t="s">
        <v>33</v>
      </c>
      <c r="D20" s="187">
        <v>0</v>
      </c>
      <c r="E20" s="195"/>
      <c r="F20" s="197"/>
    </row>
    <row r="21" s="162" customFormat="1" ht="22.5" customHeight="1" spans="1:6">
      <c r="A21" s="189"/>
      <c r="B21" s="193"/>
      <c r="C21" s="191" t="s">
        <v>34</v>
      </c>
      <c r="D21" s="187">
        <v>0</v>
      </c>
      <c r="E21" s="195"/>
      <c r="F21" s="197"/>
    </row>
    <row r="22" s="162" customFormat="1" ht="22.5" customHeight="1" spans="1:6">
      <c r="A22" s="189"/>
      <c r="B22" s="193"/>
      <c r="C22" s="191" t="s">
        <v>35</v>
      </c>
      <c r="D22" s="187">
        <v>0</v>
      </c>
      <c r="E22" s="195"/>
      <c r="F22" s="197"/>
    </row>
    <row r="23" s="162" customFormat="1" ht="22.5" customHeight="1" spans="1:6">
      <c r="A23" s="189"/>
      <c r="B23" s="193"/>
      <c r="C23" s="191" t="s">
        <v>36</v>
      </c>
      <c r="D23" s="187">
        <v>0</v>
      </c>
      <c r="E23" s="195"/>
      <c r="F23" s="197"/>
    </row>
    <row r="24" s="162" customFormat="1" ht="22.5" customHeight="1" spans="1:6">
      <c r="A24" s="189"/>
      <c r="B24" s="193"/>
      <c r="C24" s="191" t="s">
        <v>37</v>
      </c>
      <c r="D24" s="187">
        <v>212.66</v>
      </c>
      <c r="E24" s="195"/>
      <c r="F24" s="197"/>
    </row>
    <row r="25" s="162" customFormat="1" ht="22.5" customHeight="1" spans="1:6">
      <c r="A25" s="189"/>
      <c r="B25" s="193"/>
      <c r="C25" s="191" t="s">
        <v>38</v>
      </c>
      <c r="D25" s="187">
        <v>0</v>
      </c>
      <c r="E25" s="195"/>
      <c r="F25" s="197"/>
    </row>
    <row r="26" s="162" customFormat="1" ht="22.5" customHeight="1" spans="1:6">
      <c r="A26" s="189"/>
      <c r="B26" s="193"/>
      <c r="C26" s="191" t="s">
        <v>39</v>
      </c>
      <c r="D26" s="187">
        <v>0</v>
      </c>
      <c r="E26" s="195"/>
      <c r="F26" s="197"/>
    </row>
    <row r="27" s="162" customFormat="1" ht="22.5" customHeight="1" spans="1:6">
      <c r="A27" s="189"/>
      <c r="B27" s="193"/>
      <c r="C27" s="191" t="s">
        <v>40</v>
      </c>
      <c r="D27" s="187">
        <v>0</v>
      </c>
      <c r="E27" s="195"/>
      <c r="F27" s="197"/>
    </row>
    <row r="28" s="162" customFormat="1" ht="22.5" customHeight="1" spans="1:6">
      <c r="A28" s="189"/>
      <c r="B28" s="193"/>
      <c r="C28" s="191" t="s">
        <v>41</v>
      </c>
      <c r="D28" s="187">
        <v>0</v>
      </c>
      <c r="E28" s="195"/>
      <c r="F28" s="197"/>
    </row>
    <row r="29" s="162" customFormat="1" ht="22.5" customHeight="1" spans="1:6">
      <c r="A29" s="189"/>
      <c r="B29" s="193"/>
      <c r="C29" s="198" t="s">
        <v>42</v>
      </c>
      <c r="D29" s="190">
        <v>0</v>
      </c>
      <c r="E29" s="195"/>
      <c r="F29" s="197"/>
    </row>
    <row r="30" s="162" customFormat="1" ht="22.5" customHeight="1" spans="1:6">
      <c r="A30" s="189"/>
      <c r="B30" s="193"/>
      <c r="C30" s="199" t="s">
        <v>43</v>
      </c>
      <c r="D30" s="185">
        <v>0</v>
      </c>
      <c r="E30" s="195"/>
      <c r="F30" s="197"/>
    </row>
    <row r="31" s="162" customFormat="1" ht="22.5" customHeight="1" spans="1:6">
      <c r="A31" s="189"/>
      <c r="B31" s="193"/>
      <c r="C31" s="199" t="s">
        <v>44</v>
      </c>
      <c r="D31" s="185">
        <v>0</v>
      </c>
      <c r="E31" s="195"/>
      <c r="F31" s="197"/>
    </row>
    <row r="32" ht="22.5" customHeight="1" spans="1:6">
      <c r="A32" s="189" t="s">
        <v>45</v>
      </c>
      <c r="B32" s="194">
        <f>B6</f>
        <v>3939.91</v>
      </c>
      <c r="C32" s="200" t="s">
        <v>46</v>
      </c>
      <c r="D32" s="201">
        <f>SUM(D6:D31)</f>
        <v>3939.91</v>
      </c>
      <c r="E32" s="189" t="s">
        <v>46</v>
      </c>
      <c r="F32" s="193">
        <f>SUM(F6:F15)</f>
        <v>3939.91</v>
      </c>
    </row>
    <row r="33" ht="22.5" customHeight="1" spans="1:6">
      <c r="A33" s="202"/>
      <c r="B33" s="77"/>
      <c r="C33" s="203"/>
      <c r="D33" s="204"/>
      <c r="E33" s="203"/>
      <c r="F33" s="204"/>
    </row>
    <row r="34" ht="22.5" customHeight="1" spans="1:10">
      <c r="A34" s="202"/>
      <c r="B34" s="77"/>
      <c r="C34" s="203"/>
      <c r="D34" s="204"/>
      <c r="E34" s="203"/>
      <c r="F34" s="204"/>
      <c r="J34" s="162"/>
    </row>
    <row r="35" ht="22.5" customHeight="1" spans="1:6">
      <c r="A35" s="205"/>
      <c r="B35" s="77"/>
      <c r="C35" s="205"/>
      <c r="D35" s="204"/>
      <c r="E35" s="203"/>
      <c r="F35" s="204"/>
    </row>
    <row r="36" ht="22.5" customHeight="1" spans="1:6">
      <c r="A36" s="205"/>
      <c r="B36" s="77"/>
      <c r="C36" s="205"/>
      <c r="D36" s="206"/>
      <c r="E36" s="207"/>
      <c r="F36" s="206"/>
    </row>
    <row r="37" ht="22.5" customHeight="1" spans="1:6">
      <c r="A37" s="205"/>
      <c r="B37" s="77"/>
      <c r="C37" s="205"/>
      <c r="D37" s="206"/>
      <c r="E37" s="207"/>
      <c r="F37" s="206"/>
    </row>
    <row r="38" ht="22.5" customHeight="1" spans="1:6">
      <c r="A38" s="205"/>
      <c r="B38" s="77"/>
      <c r="C38" s="202"/>
      <c r="D38" s="208"/>
      <c r="E38" s="209"/>
      <c r="F38" s="208"/>
    </row>
    <row r="39" ht="22.5" customHeight="1" spans="1:6">
      <c r="A39" s="209" t="s">
        <v>47</v>
      </c>
      <c r="B39" s="194">
        <f t="shared" ref="B39:F39" si="0">B32</f>
        <v>3939.91</v>
      </c>
      <c r="C39" s="189" t="s">
        <v>48</v>
      </c>
      <c r="D39" s="197">
        <f>D32</f>
        <v>3939.91</v>
      </c>
      <c r="E39" s="210" t="s">
        <v>48</v>
      </c>
      <c r="F39" s="197">
        <f>F32</f>
        <v>3939.91</v>
      </c>
    </row>
    <row r="40" customHeight="1" spans="1:4">
      <c r="A40" s="176"/>
      <c r="B40" s="162"/>
      <c r="C40" s="162"/>
      <c r="D40" s="162"/>
    </row>
    <row r="41" customHeight="1" spans="1:4">
      <c r="A41" s="176"/>
      <c r="B41" s="162"/>
      <c r="C41" s="162"/>
      <c r="D41" s="162"/>
    </row>
    <row r="42" customHeight="1" spans="1:3">
      <c r="A42" s="176"/>
      <c r="B42" s="162"/>
      <c r="C42" s="162"/>
    </row>
    <row r="43" customHeight="1" spans="1:2">
      <c r="A43" s="176"/>
      <c r="B43" s="162"/>
    </row>
  </sheetData>
  <mergeCells count="3">
    <mergeCell ref="A4:B4"/>
    <mergeCell ref="C4:D4"/>
    <mergeCell ref="E4:F4"/>
  </mergeCells>
  <printOptions horizontalCentered="1"/>
  <pageMargins left="0.786805555555556" right="0.393055555555556" top="0.786805555555556" bottom="0.393055555555556" header="0.5" footer="0.5"/>
  <pageSetup paperSize="9" scale="67" orientation="portrait" horizontalDpi="600" verticalDpi="600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6"/>
  <sheetViews>
    <sheetView showGridLines="0" topLeftCell="A19" workbookViewId="0">
      <selection activeCell="E47" sqref="E47:E52"/>
    </sheetView>
  </sheetViews>
  <sheetFormatPr defaultColWidth="9.16666666666667" defaultRowHeight="12.75" customHeight="1"/>
  <cols>
    <col min="1" max="1" width="39.3333333333333" customWidth="1"/>
    <col min="2" max="2" width="35.8333333333333" customWidth="1"/>
    <col min="3" max="3" width="42.1666666666667" customWidth="1"/>
    <col min="4" max="4" width="38.1666666666667" customWidth="1"/>
    <col min="5" max="5" width="15.1666666666667" customWidth="1"/>
    <col min="6" max="6" width="15.8333333333333" customWidth="1"/>
  </cols>
  <sheetData>
    <row r="1" ht="18" customHeight="1" spans="1:9">
      <c r="A1" s="163"/>
      <c r="B1" s="164"/>
      <c r="C1" s="164"/>
      <c r="D1" s="164"/>
      <c r="E1" s="165"/>
      <c r="F1" s="146"/>
      <c r="G1" s="146"/>
      <c r="H1" s="146"/>
      <c r="I1" s="146"/>
    </row>
    <row r="2" ht="18" customHeight="1" spans="1:9">
      <c r="A2" s="166" t="s">
        <v>49</v>
      </c>
      <c r="B2" s="166"/>
      <c r="C2" s="166"/>
      <c r="D2" s="166"/>
      <c r="E2" s="166"/>
      <c r="F2" s="166"/>
      <c r="G2" s="165"/>
      <c r="H2" s="165"/>
      <c r="I2" s="165"/>
    </row>
    <row r="3" ht="18" customHeight="1" spans="1:5">
      <c r="A3" s="167" t="s">
        <v>50</v>
      </c>
      <c r="B3" s="168"/>
      <c r="C3" s="168"/>
      <c r="D3" s="164" t="s">
        <v>1</v>
      </c>
      <c r="E3" s="165"/>
    </row>
    <row r="4" ht="18" customHeight="1" spans="1:6">
      <c r="A4" s="19" t="s">
        <v>2</v>
      </c>
      <c r="B4" s="19"/>
      <c r="C4" s="19" t="s">
        <v>51</v>
      </c>
      <c r="D4" s="19"/>
      <c r="E4" s="19"/>
      <c r="F4" s="19"/>
    </row>
    <row r="5" ht="25.5" spans="1:6">
      <c r="A5" s="19" t="s">
        <v>5</v>
      </c>
      <c r="B5" s="19" t="s">
        <v>52</v>
      </c>
      <c r="C5" s="19" t="s">
        <v>5</v>
      </c>
      <c r="D5" s="19" t="s">
        <v>53</v>
      </c>
      <c r="E5" s="169" t="s">
        <v>54</v>
      </c>
      <c r="F5" s="169" t="s">
        <v>55</v>
      </c>
    </row>
    <row r="6" s="162" customFormat="1" ht="18" customHeight="1" spans="1:6">
      <c r="A6" s="170" t="s">
        <v>56</v>
      </c>
      <c r="B6" s="57">
        <f>B7+B8</f>
        <v>3939.91</v>
      </c>
      <c r="C6" s="170" t="s">
        <v>57</v>
      </c>
      <c r="D6" s="52"/>
      <c r="E6" s="52"/>
      <c r="F6" s="52"/>
    </row>
    <row r="7" s="162" customFormat="1" ht="18" customHeight="1" spans="1:6">
      <c r="A7" s="170" t="s">
        <v>58</v>
      </c>
      <c r="B7" s="51">
        <v>3939.91</v>
      </c>
      <c r="C7" s="170" t="s">
        <v>59</v>
      </c>
      <c r="D7" s="51">
        <v>3283.15</v>
      </c>
      <c r="E7" s="51">
        <v>3283.15</v>
      </c>
      <c r="F7" s="52">
        <v>0</v>
      </c>
    </row>
    <row r="8" s="162" customFormat="1" ht="18" customHeight="1" spans="1:6">
      <c r="A8" s="170" t="s">
        <v>60</v>
      </c>
      <c r="B8" s="52">
        <v>0</v>
      </c>
      <c r="C8" s="170" t="s">
        <v>61</v>
      </c>
      <c r="D8" s="52"/>
      <c r="E8" s="52"/>
      <c r="F8" s="52"/>
    </row>
    <row r="9" s="162" customFormat="1" ht="18" customHeight="1" spans="1:6">
      <c r="A9" s="170"/>
      <c r="B9" s="52"/>
      <c r="C9" s="170" t="s">
        <v>62</v>
      </c>
      <c r="D9" s="52">
        <v>275.73</v>
      </c>
      <c r="E9" s="52">
        <v>275.73</v>
      </c>
      <c r="F9" s="52"/>
    </row>
    <row r="10" s="162" customFormat="1" ht="18" customHeight="1" spans="1:6">
      <c r="A10" s="170" t="s">
        <v>63</v>
      </c>
      <c r="B10" s="52">
        <f>B11+B12</f>
        <v>0</v>
      </c>
      <c r="C10" s="170" t="s">
        <v>64</v>
      </c>
      <c r="D10" s="52">
        <v>168.37</v>
      </c>
      <c r="E10" s="52">
        <v>168.37</v>
      </c>
      <c r="F10" s="52"/>
    </row>
    <row r="11" s="162" customFormat="1" ht="18" customHeight="1" spans="1:6">
      <c r="A11" s="170" t="s">
        <v>58</v>
      </c>
      <c r="B11" s="52">
        <v>0</v>
      </c>
      <c r="C11" s="170" t="s">
        <v>61</v>
      </c>
      <c r="D11" s="52"/>
      <c r="E11" s="52"/>
      <c r="F11" s="52"/>
    </row>
    <row r="12" s="162" customFormat="1" ht="18" customHeight="1" spans="1:6">
      <c r="A12" s="170" t="s">
        <v>60</v>
      </c>
      <c r="B12" s="52"/>
      <c r="C12" s="170" t="s">
        <v>65</v>
      </c>
      <c r="D12" s="52">
        <v>212.66</v>
      </c>
      <c r="E12" s="52">
        <v>212.66</v>
      </c>
      <c r="F12" s="52"/>
    </row>
    <row r="13" s="162" customFormat="1" ht="18" customHeight="1" spans="1:6">
      <c r="A13" s="170"/>
      <c r="B13" s="52"/>
      <c r="C13" s="170"/>
      <c r="D13" s="52"/>
      <c r="E13" s="52"/>
      <c r="F13" s="52"/>
    </row>
    <row r="14" s="162" customFormat="1" ht="18" customHeight="1" spans="1:6">
      <c r="A14" s="170"/>
      <c r="B14" s="52"/>
      <c r="C14" s="170" t="s">
        <v>66</v>
      </c>
      <c r="D14" s="52"/>
      <c r="E14" s="52"/>
      <c r="F14" s="52"/>
    </row>
    <row r="15" s="162" customFormat="1" ht="18" customHeight="1" spans="1:6">
      <c r="A15" s="170"/>
      <c r="B15" s="52"/>
      <c r="C15" s="52"/>
      <c r="D15" s="52"/>
      <c r="E15" s="52"/>
      <c r="F15" s="52"/>
    </row>
    <row r="16" s="162" customFormat="1" ht="18" customHeight="1" spans="1:6">
      <c r="A16" s="171" t="s">
        <v>67</v>
      </c>
      <c r="B16" s="57">
        <f>B6+B10</f>
        <v>3939.91</v>
      </c>
      <c r="C16" s="171" t="s">
        <v>68</v>
      </c>
      <c r="D16" s="172">
        <v>3939.91</v>
      </c>
      <c r="E16" s="57">
        <f t="shared" ref="D16:F16" si="0">E7+E9+E10+E12</f>
        <v>3939.91</v>
      </c>
      <c r="F16" s="57">
        <f t="shared" si="0"/>
        <v>0</v>
      </c>
    </row>
    <row r="17" ht="18" customHeight="1"/>
    <row r="18" ht="18" customHeight="1"/>
    <row r="19" ht="18" customHeight="1" spans="8:9">
      <c r="H19" s="146"/>
      <c r="I19" s="146"/>
    </row>
    <row r="20" ht="18" customHeight="1" spans="8:9">
      <c r="H20" s="146"/>
      <c r="I20" s="146"/>
    </row>
    <row r="21" ht="18" customHeight="1" spans="1:9">
      <c r="A21" s="35" t="s">
        <v>69</v>
      </c>
      <c r="B21" s="2"/>
      <c r="C21" s="2"/>
      <c r="D21" s="2"/>
      <c r="E21" s="2"/>
      <c r="F21" s="2"/>
      <c r="H21" s="146"/>
      <c r="I21" s="146"/>
    </row>
    <row r="22" ht="18" customHeight="1" spans="1:9">
      <c r="A22" s="173" t="s">
        <v>49</v>
      </c>
      <c r="B22" s="173"/>
      <c r="C22" s="173"/>
      <c r="D22" s="173"/>
      <c r="E22" s="173"/>
      <c r="F22" s="173"/>
      <c r="H22" s="146"/>
      <c r="I22" s="146"/>
    </row>
    <row r="23" ht="18" customHeight="1" spans="1:9">
      <c r="A23" s="174" t="s">
        <v>70</v>
      </c>
      <c r="B23" s="14"/>
      <c r="C23" s="14"/>
      <c r="D23" s="14"/>
      <c r="E23" s="175" t="s">
        <v>1</v>
      </c>
      <c r="F23" s="175"/>
      <c r="H23" s="146"/>
      <c r="I23" s="146"/>
    </row>
    <row r="24" customHeight="1" spans="1:6">
      <c r="A24" s="19" t="s">
        <v>2</v>
      </c>
      <c r="B24" s="19"/>
      <c r="C24" s="19" t="s">
        <v>51</v>
      </c>
      <c r="D24" s="19"/>
      <c r="E24" s="19"/>
      <c r="F24" s="19"/>
    </row>
    <row r="25" customHeight="1" spans="1:6">
      <c r="A25" s="19" t="s">
        <v>5</v>
      </c>
      <c r="B25" s="19" t="s">
        <v>52</v>
      </c>
      <c r="C25" s="19" t="s">
        <v>5</v>
      </c>
      <c r="D25" s="19" t="s">
        <v>53</v>
      </c>
      <c r="E25" s="169" t="s">
        <v>54</v>
      </c>
      <c r="F25" s="169" t="s">
        <v>55</v>
      </c>
    </row>
    <row r="26" customHeight="1" spans="1:6">
      <c r="A26" s="170" t="s">
        <v>56</v>
      </c>
      <c r="B26" s="57">
        <f>B27+B28</f>
        <v>462.26</v>
      </c>
      <c r="C26" s="170" t="s">
        <v>57</v>
      </c>
      <c r="D26" s="52"/>
      <c r="E26" s="52"/>
      <c r="F26" s="52"/>
    </row>
    <row r="27" customHeight="1" spans="1:6">
      <c r="A27" s="170" t="s">
        <v>58</v>
      </c>
      <c r="B27" s="57">
        <v>462.26</v>
      </c>
      <c r="C27" s="170" t="s">
        <v>59</v>
      </c>
      <c r="D27" s="57">
        <f t="shared" ref="D27:D30" si="1">E27+F27</f>
        <v>371.03</v>
      </c>
      <c r="E27" s="57">
        <v>371.03</v>
      </c>
      <c r="F27" s="52">
        <v>0</v>
      </c>
    </row>
    <row r="28" customHeight="1" spans="1:6">
      <c r="A28" s="170" t="s">
        <v>60</v>
      </c>
      <c r="B28" s="52">
        <v>0</v>
      </c>
      <c r="C28" s="170" t="s">
        <v>61</v>
      </c>
      <c r="D28" s="52"/>
      <c r="E28" s="52"/>
      <c r="F28" s="52"/>
    </row>
    <row r="29" customHeight="1" spans="1:6">
      <c r="A29" s="170"/>
      <c r="B29" s="52"/>
      <c r="C29" s="170" t="s">
        <v>62</v>
      </c>
      <c r="D29" s="52">
        <f t="shared" si="1"/>
        <v>38.81</v>
      </c>
      <c r="E29" s="52">
        <v>38.81</v>
      </c>
      <c r="F29" s="52"/>
    </row>
    <row r="30" customHeight="1" spans="1:6">
      <c r="A30" s="170" t="s">
        <v>63</v>
      </c>
      <c r="B30" s="52">
        <f>B31+B32</f>
        <v>0</v>
      </c>
      <c r="C30" s="170" t="s">
        <v>64</v>
      </c>
      <c r="D30" s="52">
        <f t="shared" si="1"/>
        <v>22.52</v>
      </c>
      <c r="E30" s="52">
        <v>22.52</v>
      </c>
      <c r="F30" s="52"/>
    </row>
    <row r="31" customHeight="1" spans="1:6">
      <c r="A31" s="170" t="s">
        <v>58</v>
      </c>
      <c r="B31" s="52">
        <v>0</v>
      </c>
      <c r="C31" s="170" t="s">
        <v>61</v>
      </c>
      <c r="D31" s="52"/>
      <c r="E31" s="52"/>
      <c r="F31" s="52"/>
    </row>
    <row r="32" customHeight="1" spans="1:6">
      <c r="A32" s="170" t="s">
        <v>60</v>
      </c>
      <c r="B32" s="52"/>
      <c r="C32" s="170" t="s">
        <v>65</v>
      </c>
      <c r="D32" s="52">
        <f>E32+F32</f>
        <v>29.9</v>
      </c>
      <c r="E32" s="52">
        <v>29.9</v>
      </c>
      <c r="F32" s="52"/>
    </row>
    <row r="33" customHeight="1" spans="1:6">
      <c r="A33" s="170"/>
      <c r="B33" s="52"/>
      <c r="C33" s="170"/>
      <c r="D33" s="52"/>
      <c r="E33" s="52"/>
      <c r="F33" s="52"/>
    </row>
    <row r="34" customHeight="1" spans="1:6">
      <c r="A34" s="170"/>
      <c r="B34" s="52"/>
      <c r="C34" s="170" t="s">
        <v>66</v>
      </c>
      <c r="D34" s="52"/>
      <c r="E34" s="52"/>
      <c r="F34" s="52"/>
    </row>
    <row r="35" customHeight="1" spans="1:6">
      <c r="A35" s="170"/>
      <c r="B35" s="52"/>
      <c r="C35" s="52"/>
      <c r="D35" s="52"/>
      <c r="E35" s="52"/>
      <c r="F35" s="52"/>
    </row>
    <row r="36" customHeight="1" spans="1:6">
      <c r="A36" s="171" t="s">
        <v>67</v>
      </c>
      <c r="B36" s="57">
        <f>B26+B30</f>
        <v>462.26</v>
      </c>
      <c r="C36" s="171" t="s">
        <v>68</v>
      </c>
      <c r="D36" s="57">
        <f t="shared" ref="D36:F36" si="2">D27+D29+D30+D32</f>
        <v>462.26</v>
      </c>
      <c r="E36" s="57">
        <f t="shared" si="2"/>
        <v>462.26</v>
      </c>
      <c r="F36" s="57">
        <f t="shared" si="2"/>
        <v>0</v>
      </c>
    </row>
    <row r="41" customHeight="1" spans="1:6">
      <c r="A41" s="35" t="s">
        <v>69</v>
      </c>
      <c r="B41" s="2"/>
      <c r="C41" s="2"/>
      <c r="D41" s="2"/>
      <c r="E41" s="2"/>
      <c r="F41" s="2"/>
    </row>
    <row r="42" customHeight="1" spans="1:6">
      <c r="A42" s="173" t="s">
        <v>49</v>
      </c>
      <c r="B42" s="173"/>
      <c r="C42" s="173"/>
      <c r="D42" s="173"/>
      <c r="E42" s="173"/>
      <c r="F42" s="173"/>
    </row>
    <row r="43" customHeight="1" spans="1:6">
      <c r="A43" s="174" t="s">
        <v>71</v>
      </c>
      <c r="B43" s="14"/>
      <c r="C43" s="14"/>
      <c r="D43" s="14"/>
      <c r="E43" s="175" t="s">
        <v>1</v>
      </c>
      <c r="F43" s="175"/>
    </row>
    <row r="44" customHeight="1" spans="1:6">
      <c r="A44" s="19" t="s">
        <v>2</v>
      </c>
      <c r="B44" s="19"/>
      <c r="C44" s="19" t="s">
        <v>51</v>
      </c>
      <c r="D44" s="19"/>
      <c r="E44" s="19"/>
      <c r="F44" s="19"/>
    </row>
    <row r="45" customHeight="1" spans="1:6">
      <c r="A45" s="19" t="s">
        <v>5</v>
      </c>
      <c r="B45" s="19" t="s">
        <v>52</v>
      </c>
      <c r="C45" s="19" t="s">
        <v>5</v>
      </c>
      <c r="D45" s="19" t="s">
        <v>53</v>
      </c>
      <c r="E45" s="169" t="s">
        <v>54</v>
      </c>
      <c r="F45" s="169" t="s">
        <v>55</v>
      </c>
    </row>
    <row r="46" customHeight="1" spans="1:6">
      <c r="A46" s="170" t="s">
        <v>56</v>
      </c>
      <c r="B46" s="57">
        <f>B47+B48</f>
        <v>341.71</v>
      </c>
      <c r="C46" s="170" t="s">
        <v>57</v>
      </c>
      <c r="D46" s="52"/>
      <c r="E46" s="52"/>
      <c r="F46" s="52"/>
    </row>
    <row r="47" customHeight="1" spans="1:6">
      <c r="A47" s="170" t="s">
        <v>58</v>
      </c>
      <c r="B47" s="57">
        <v>341.71</v>
      </c>
      <c r="C47" s="170" t="s">
        <v>59</v>
      </c>
      <c r="D47" s="57">
        <f t="shared" ref="D47:D50" si="3">E47+F47</f>
        <v>299.31</v>
      </c>
      <c r="E47" s="57">
        <v>299.31</v>
      </c>
      <c r="F47" s="52">
        <v>0</v>
      </c>
    </row>
    <row r="48" customHeight="1" spans="1:6">
      <c r="A48" s="170" t="s">
        <v>60</v>
      </c>
      <c r="B48" s="52">
        <v>0</v>
      </c>
      <c r="C48" s="170" t="s">
        <v>61</v>
      </c>
      <c r="D48" s="52"/>
      <c r="E48" s="52"/>
      <c r="F48" s="52"/>
    </row>
    <row r="49" customHeight="1" spans="1:6">
      <c r="A49" s="170"/>
      <c r="B49" s="52"/>
      <c r="C49" s="170" t="s">
        <v>62</v>
      </c>
      <c r="D49" s="52">
        <f t="shared" si="3"/>
        <v>17.82</v>
      </c>
      <c r="E49" s="52">
        <v>17.82</v>
      </c>
      <c r="F49" s="52"/>
    </row>
    <row r="50" customHeight="1" spans="1:6">
      <c r="A50" s="170" t="s">
        <v>63</v>
      </c>
      <c r="B50" s="52">
        <f>B51+B52</f>
        <v>0</v>
      </c>
      <c r="C50" s="170" t="s">
        <v>64</v>
      </c>
      <c r="D50" s="52">
        <f t="shared" si="3"/>
        <v>10.88</v>
      </c>
      <c r="E50" s="52">
        <v>10.88</v>
      </c>
      <c r="F50" s="52"/>
    </row>
    <row r="51" customHeight="1" spans="1:6">
      <c r="A51" s="170" t="s">
        <v>58</v>
      </c>
      <c r="B51" s="52">
        <v>0</v>
      </c>
      <c r="C51" s="170" t="s">
        <v>61</v>
      </c>
      <c r="D51" s="52"/>
      <c r="E51" s="52"/>
      <c r="F51" s="52"/>
    </row>
    <row r="52" customHeight="1" spans="1:6">
      <c r="A52" s="170" t="s">
        <v>60</v>
      </c>
      <c r="B52" s="52"/>
      <c r="C52" s="170" t="s">
        <v>65</v>
      </c>
      <c r="D52" s="52">
        <f>E52+F52</f>
        <v>13.7</v>
      </c>
      <c r="E52" s="52">
        <v>13.7</v>
      </c>
      <c r="F52" s="52"/>
    </row>
    <row r="53" customHeight="1" spans="1:6">
      <c r="A53" s="170"/>
      <c r="B53" s="52"/>
      <c r="C53" s="170"/>
      <c r="D53" s="52"/>
      <c r="E53" s="52"/>
      <c r="F53" s="52"/>
    </row>
    <row r="54" customHeight="1" spans="1:6">
      <c r="A54" s="170"/>
      <c r="B54" s="52"/>
      <c r="C54" s="170" t="s">
        <v>66</v>
      </c>
      <c r="D54" s="52"/>
      <c r="E54" s="52"/>
      <c r="F54" s="52"/>
    </row>
    <row r="55" customHeight="1" spans="1:6">
      <c r="A55" s="170"/>
      <c r="B55" s="52"/>
      <c r="C55" s="52"/>
      <c r="D55" s="52"/>
      <c r="E55" s="52"/>
      <c r="F55" s="52"/>
    </row>
    <row r="56" customHeight="1" spans="1:6">
      <c r="A56" s="171" t="s">
        <v>67</v>
      </c>
      <c r="B56" s="57">
        <f>B46+B50</f>
        <v>341.71</v>
      </c>
      <c r="C56" s="171" t="s">
        <v>68</v>
      </c>
      <c r="D56" s="57">
        <f t="shared" ref="D56:F56" si="4">D47+D49+D50+D52</f>
        <v>341.71</v>
      </c>
      <c r="E56" s="57">
        <f t="shared" si="4"/>
        <v>341.71</v>
      </c>
      <c r="F56" s="57">
        <f t="shared" si="4"/>
        <v>0</v>
      </c>
    </row>
  </sheetData>
  <mergeCells count="13">
    <mergeCell ref="A2:F2"/>
    <mergeCell ref="A4:B4"/>
    <mergeCell ref="C4:F4"/>
    <mergeCell ref="A22:F22"/>
    <mergeCell ref="A23:B23"/>
    <mergeCell ref="E23:F23"/>
    <mergeCell ref="A24:B24"/>
    <mergeCell ref="C24:F24"/>
    <mergeCell ref="A42:F42"/>
    <mergeCell ref="A43:B43"/>
    <mergeCell ref="E43:F43"/>
    <mergeCell ref="A44:B44"/>
    <mergeCell ref="C44:F44"/>
  </mergeCells>
  <printOptions horizontalCentered="1"/>
  <pageMargins left="0.590277777777778" right="0.393055555555556" top="0.590277777777778" bottom="0.393055555555556" header="0.511805555555556" footer="0.511805555555556"/>
  <pageSetup paperSize="9" orientation="landscape" horizontalDpi="600" vertic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showGridLines="0" topLeftCell="A34" workbookViewId="0">
      <selection activeCell="D63" sqref="D63"/>
    </sheetView>
  </sheetViews>
  <sheetFormatPr defaultColWidth="10.6666666666667" defaultRowHeight="11.25"/>
  <cols>
    <col min="1" max="1" width="9.66666666666667" style="148" customWidth="1"/>
    <col min="2" max="2" width="22.1666666666667" style="149" customWidth="1"/>
    <col min="3" max="3" width="12.6666666666667" style="149" customWidth="1"/>
    <col min="4" max="4" width="12.5" style="149" customWidth="1"/>
    <col min="5" max="5" width="39.1666666666667" style="150" customWidth="1"/>
    <col min="6" max="6" width="12.1666666666667" style="151" customWidth="1"/>
    <col min="7" max="16384" width="10.6666666666667" style="152"/>
  </cols>
  <sheetData>
    <row r="1" s="146" customFormat="1" ht="24" spans="1:10">
      <c r="A1" s="153"/>
      <c r="B1" s="1"/>
      <c r="C1" s="4" t="s">
        <v>72</v>
      </c>
      <c r="D1" s="1"/>
      <c r="E1" s="1"/>
      <c r="F1" s="1"/>
      <c r="G1" s="152"/>
      <c r="H1" s="152"/>
      <c r="I1" s="152"/>
      <c r="J1" s="152"/>
    </row>
    <row r="2" s="146" customFormat="1" spans="1:9">
      <c r="A2" s="154" t="s">
        <v>73</v>
      </c>
      <c r="B2" s="154"/>
      <c r="C2" s="155"/>
      <c r="D2" s="155"/>
      <c r="E2" s="155"/>
      <c r="F2" s="155"/>
      <c r="G2" s="156"/>
      <c r="H2" s="156"/>
      <c r="I2" s="156"/>
    </row>
    <row r="3" s="146" customFormat="1" spans="1:9">
      <c r="A3" s="7" t="s">
        <v>74</v>
      </c>
      <c r="B3" s="7"/>
      <c r="C3" s="7" t="s">
        <v>75</v>
      </c>
      <c r="D3" s="7"/>
      <c r="E3" s="7"/>
      <c r="F3" s="7" t="s">
        <v>76</v>
      </c>
      <c r="G3" s="152"/>
      <c r="H3" s="152"/>
      <c r="I3" s="152"/>
    </row>
    <row r="4" s="147" customFormat="1" spans="1:6">
      <c r="A4" s="7" t="s">
        <v>77</v>
      </c>
      <c r="B4" s="7" t="s">
        <v>78</v>
      </c>
      <c r="C4" s="7" t="s">
        <v>79</v>
      </c>
      <c r="D4" s="7" t="s">
        <v>80</v>
      </c>
      <c r="E4" s="7" t="s">
        <v>81</v>
      </c>
      <c r="F4" s="7"/>
    </row>
    <row r="5" s="147" customFormat="1" spans="1:6">
      <c r="A5" s="157">
        <v>201</v>
      </c>
      <c r="B5" s="157" t="s">
        <v>82</v>
      </c>
      <c r="C5" s="82">
        <f>C6</f>
        <v>3283.15</v>
      </c>
      <c r="D5" s="82">
        <f>D6</f>
        <v>2120.45</v>
      </c>
      <c r="E5" s="82">
        <f>E6</f>
        <v>1162.7</v>
      </c>
      <c r="F5" s="7"/>
    </row>
    <row r="6" s="146" customFormat="1" ht="22.5" spans="1:9">
      <c r="A6" s="157">
        <v>20103</v>
      </c>
      <c r="B6" s="157" t="s">
        <v>83</v>
      </c>
      <c r="C6" s="82">
        <f>C7+C9+C8+C10+C11+C12+C13</f>
        <v>3283.15</v>
      </c>
      <c r="D6" s="82">
        <f>D7+D9+D8+D10+D11+D12+D13</f>
        <v>2120.45</v>
      </c>
      <c r="E6" s="82">
        <f>E7+E9+E8+E10+E11+E12+E13</f>
        <v>1162.7</v>
      </c>
      <c r="F6" s="7"/>
      <c r="G6" s="152"/>
      <c r="H6" s="152"/>
      <c r="I6" s="152"/>
    </row>
    <row r="7" s="146" customFormat="1" ht="33.75" spans="1:9">
      <c r="A7" s="157">
        <v>2010301</v>
      </c>
      <c r="B7" s="157" t="s">
        <v>84</v>
      </c>
      <c r="C7" s="158">
        <v>2227.55</v>
      </c>
      <c r="D7" s="158">
        <v>2120.45</v>
      </c>
      <c r="E7" s="158">
        <v>107.1</v>
      </c>
      <c r="F7" s="7"/>
      <c r="G7" s="152"/>
      <c r="H7" s="152"/>
      <c r="I7" s="152"/>
    </row>
    <row r="8" s="146" customFormat="1" ht="33.75" spans="1:6">
      <c r="A8" s="157">
        <v>2010302</v>
      </c>
      <c r="B8" s="157" t="s">
        <v>85</v>
      </c>
      <c r="C8" s="158">
        <v>13.22</v>
      </c>
      <c r="D8" s="158">
        <v>0</v>
      </c>
      <c r="E8" s="158">
        <v>13.22</v>
      </c>
      <c r="F8" s="7"/>
    </row>
    <row r="9" ht="33.75" spans="1:6">
      <c r="A9" s="157">
        <v>2010303</v>
      </c>
      <c r="B9" s="157" t="s">
        <v>86</v>
      </c>
      <c r="C9" s="158">
        <v>174</v>
      </c>
      <c r="D9" s="158">
        <v>0</v>
      </c>
      <c r="E9" s="158">
        <v>174</v>
      </c>
      <c r="F9" s="7"/>
    </row>
    <row r="10" ht="12" spans="1:6">
      <c r="A10" s="157">
        <v>2010304</v>
      </c>
      <c r="B10" s="157" t="s">
        <v>87</v>
      </c>
      <c r="C10" s="158">
        <v>97.38</v>
      </c>
      <c r="D10" s="158">
        <v>0</v>
      </c>
      <c r="E10" s="158">
        <v>97.38</v>
      </c>
      <c r="F10" s="7"/>
    </row>
    <row r="11" ht="12" spans="1:6">
      <c r="A11" s="157">
        <v>2010305</v>
      </c>
      <c r="B11" s="157" t="s">
        <v>88</v>
      </c>
      <c r="C11" s="158">
        <v>720</v>
      </c>
      <c r="D11" s="158">
        <v>0</v>
      </c>
      <c r="E11" s="158">
        <v>720</v>
      </c>
      <c r="F11" s="7"/>
    </row>
    <row r="12" ht="33.75" spans="1:6">
      <c r="A12" s="157">
        <v>2010350</v>
      </c>
      <c r="B12" s="157" t="s">
        <v>89</v>
      </c>
      <c r="C12" s="158">
        <v>5</v>
      </c>
      <c r="D12" s="158">
        <v>0</v>
      </c>
      <c r="E12" s="158">
        <v>5</v>
      </c>
      <c r="F12" s="7"/>
    </row>
    <row r="13" ht="22.5" spans="1:6">
      <c r="A13" s="157">
        <v>2010399</v>
      </c>
      <c r="B13" s="157" t="s">
        <v>90</v>
      </c>
      <c r="C13" s="158">
        <v>46</v>
      </c>
      <c r="D13" s="158">
        <v>0</v>
      </c>
      <c r="E13" s="158">
        <v>46</v>
      </c>
      <c r="F13" s="7"/>
    </row>
    <row r="14" spans="1:6">
      <c r="A14" s="157">
        <v>208</v>
      </c>
      <c r="B14" s="157" t="s">
        <v>91</v>
      </c>
      <c r="C14" s="7">
        <f t="shared" ref="C14:C17" si="0">D14+E14</f>
        <v>275.73</v>
      </c>
      <c r="D14" s="94">
        <f>D15+D17</f>
        <v>275.73</v>
      </c>
      <c r="E14" s="94"/>
      <c r="F14" s="7"/>
    </row>
    <row r="15" ht="22.5" spans="1:6">
      <c r="A15" s="157">
        <v>20826</v>
      </c>
      <c r="B15" s="157" t="s">
        <v>92</v>
      </c>
      <c r="C15" s="7">
        <f t="shared" si="0"/>
        <v>262.6</v>
      </c>
      <c r="D15" s="94">
        <f>D16</f>
        <v>262.6</v>
      </c>
      <c r="E15" s="94"/>
      <c r="F15" s="7"/>
    </row>
    <row r="16" ht="22.5" spans="1:6">
      <c r="A16" s="157">
        <v>2082699</v>
      </c>
      <c r="B16" s="157" t="s">
        <v>93</v>
      </c>
      <c r="C16" s="158">
        <v>262.6</v>
      </c>
      <c r="D16" s="158">
        <v>262.6</v>
      </c>
      <c r="E16" s="158">
        <v>0</v>
      </c>
      <c r="F16" s="7"/>
    </row>
    <row r="17" ht="22.5" spans="1:6">
      <c r="A17" s="157">
        <v>20827</v>
      </c>
      <c r="B17" s="157" t="s">
        <v>94</v>
      </c>
      <c r="C17" s="7">
        <f t="shared" si="0"/>
        <v>13.13</v>
      </c>
      <c r="D17" s="94">
        <f>D18+D19+D20</f>
        <v>13.13</v>
      </c>
      <c r="E17" s="94"/>
      <c r="F17" s="7"/>
    </row>
    <row r="18" ht="22.5" spans="1:6">
      <c r="A18" s="157">
        <v>2082701</v>
      </c>
      <c r="B18" s="157" t="s">
        <v>95</v>
      </c>
      <c r="C18" s="82"/>
      <c r="D18" s="82">
        <v>0</v>
      </c>
      <c r="E18" s="82"/>
      <c r="F18" s="7"/>
    </row>
    <row r="19" ht="22.5" spans="1:6">
      <c r="A19" s="157">
        <v>2082702</v>
      </c>
      <c r="B19" s="157" t="s">
        <v>96</v>
      </c>
      <c r="C19" s="158">
        <v>1.64</v>
      </c>
      <c r="D19" s="158">
        <v>1.64</v>
      </c>
      <c r="E19" s="158">
        <v>0</v>
      </c>
      <c r="F19" s="7"/>
    </row>
    <row r="20" ht="22.5" spans="1:6">
      <c r="A20" s="157">
        <v>2082703</v>
      </c>
      <c r="B20" s="157" t="s">
        <v>97</v>
      </c>
      <c r="C20" s="158">
        <v>11.49</v>
      </c>
      <c r="D20" s="158">
        <v>11.49</v>
      </c>
      <c r="E20" s="158">
        <v>0</v>
      </c>
      <c r="F20" s="7"/>
    </row>
    <row r="21" spans="1:6">
      <c r="A21" s="157">
        <v>210</v>
      </c>
      <c r="B21" s="157" t="s">
        <v>98</v>
      </c>
      <c r="C21" s="7">
        <f t="shared" ref="C21:C25" si="1">D21+E21</f>
        <v>168.37</v>
      </c>
      <c r="D21" s="94">
        <f t="shared" ref="D21:D25" si="2">D22</f>
        <v>168.37</v>
      </c>
      <c r="E21" s="94"/>
      <c r="F21" s="7"/>
    </row>
    <row r="22" ht="22.5" spans="1:6">
      <c r="A22" s="157">
        <v>21012</v>
      </c>
      <c r="B22" s="157" t="s">
        <v>99</v>
      </c>
      <c r="C22" s="7">
        <f t="shared" si="1"/>
        <v>168.37</v>
      </c>
      <c r="D22" s="94">
        <f t="shared" si="2"/>
        <v>168.37</v>
      </c>
      <c r="E22" s="94"/>
      <c r="F22" s="7"/>
    </row>
    <row r="23" ht="22.5" spans="1:6">
      <c r="A23" s="157">
        <v>2101201</v>
      </c>
      <c r="B23" s="157" t="s">
        <v>100</v>
      </c>
      <c r="C23" s="158">
        <v>168.37</v>
      </c>
      <c r="D23" s="158">
        <v>168.37</v>
      </c>
      <c r="E23" s="158">
        <v>0</v>
      </c>
      <c r="F23" s="7"/>
    </row>
    <row r="24" spans="1:6">
      <c r="A24" s="31">
        <v>221</v>
      </c>
      <c r="B24" s="157" t="s">
        <v>101</v>
      </c>
      <c r="C24" s="7">
        <f>C25</f>
        <v>212.66</v>
      </c>
      <c r="D24" s="7">
        <f>D25</f>
        <v>212.66</v>
      </c>
      <c r="E24" s="94"/>
      <c r="F24" s="7"/>
    </row>
    <row r="25" spans="1:6">
      <c r="A25" s="31">
        <v>22102</v>
      </c>
      <c r="B25" s="157" t="s">
        <v>102</v>
      </c>
      <c r="C25" s="7">
        <f>C26</f>
        <v>212.66</v>
      </c>
      <c r="D25" s="7">
        <f t="shared" si="2"/>
        <v>212.66</v>
      </c>
      <c r="E25" s="94"/>
      <c r="F25" s="7"/>
    </row>
    <row r="26" ht="12" spans="1:6">
      <c r="A26" s="31">
        <v>2210201</v>
      </c>
      <c r="B26" s="157" t="s">
        <v>103</v>
      </c>
      <c r="C26" s="158">
        <v>212.66</v>
      </c>
      <c r="D26" s="158">
        <v>212.66</v>
      </c>
      <c r="E26" s="158">
        <v>0</v>
      </c>
      <c r="F26" s="7"/>
    </row>
    <row r="27" spans="1:6">
      <c r="A27" s="157" t="s">
        <v>53</v>
      </c>
      <c r="B27" s="157"/>
      <c r="C27" s="7">
        <f>C5+C14+C21+C24</f>
        <v>3939.91</v>
      </c>
      <c r="D27" s="7">
        <f>D5+D14+D21+D24</f>
        <v>2777.21</v>
      </c>
      <c r="E27" s="7">
        <f>E5+E14+E21+E24</f>
        <v>1162.7</v>
      </c>
      <c r="F27" s="7"/>
    </row>
    <row r="28" ht="14.25" spans="1:6">
      <c r="A28" s="159" t="s">
        <v>104</v>
      </c>
      <c r="B28" s="1"/>
      <c r="C28" s="1"/>
      <c r="D28" s="1"/>
      <c r="E28" s="1"/>
      <c r="F28" s="1"/>
    </row>
    <row r="29" ht="20.25" spans="1:6">
      <c r="A29" s="35" t="s">
        <v>105</v>
      </c>
      <c r="B29" s="35"/>
      <c r="C29" s="35"/>
      <c r="D29" s="35"/>
      <c r="E29" s="35"/>
      <c r="F29" s="35"/>
    </row>
    <row r="30" ht="24" spans="1:6">
      <c r="A30" s="160"/>
      <c r="B30" s="2"/>
      <c r="C30" s="36" t="s">
        <v>72</v>
      </c>
      <c r="D30" s="2"/>
      <c r="E30" s="2"/>
      <c r="F30" s="2"/>
    </row>
    <row r="31" ht="12.75" spans="1:6">
      <c r="A31" s="161" t="s">
        <v>106</v>
      </c>
      <c r="B31" s="15"/>
      <c r="C31" s="15"/>
      <c r="D31" s="15"/>
      <c r="E31" s="15"/>
      <c r="F31" s="15"/>
    </row>
    <row r="32" ht="12.75" spans="1:6">
      <c r="A32" s="23" t="s">
        <v>74</v>
      </c>
      <c r="B32" s="23"/>
      <c r="C32" s="23" t="s">
        <v>107</v>
      </c>
      <c r="D32" s="23"/>
      <c r="E32" s="23"/>
      <c r="F32" s="23" t="s">
        <v>76</v>
      </c>
    </row>
    <row r="33" ht="25.5" spans="1:6">
      <c r="A33" s="23" t="s">
        <v>77</v>
      </c>
      <c r="B33" s="23" t="s">
        <v>78</v>
      </c>
      <c r="C33" s="23" t="s">
        <v>79</v>
      </c>
      <c r="D33" s="23" t="s">
        <v>80</v>
      </c>
      <c r="E33" s="23" t="s">
        <v>81</v>
      </c>
      <c r="F33" s="23"/>
    </row>
    <row r="34" ht="12.75" spans="1:6">
      <c r="A34" s="19">
        <v>201</v>
      </c>
      <c r="B34" s="19" t="s">
        <v>82</v>
      </c>
      <c r="C34" s="20">
        <f t="shared" ref="C34:C39" si="3">D34+E34</f>
        <v>371.03</v>
      </c>
      <c r="D34" s="20">
        <f t="shared" ref="D34:D38" si="4">D35</f>
        <v>291.4</v>
      </c>
      <c r="E34" s="20">
        <f t="shared" ref="E34:E38" si="5">E35</f>
        <v>79.63</v>
      </c>
      <c r="F34" s="23"/>
    </row>
    <row r="35" ht="25.5" spans="1:6">
      <c r="A35" s="23">
        <v>20103</v>
      </c>
      <c r="B35" s="23" t="s">
        <v>108</v>
      </c>
      <c r="C35" s="24">
        <f>C36</f>
        <v>371.03</v>
      </c>
      <c r="D35" s="24">
        <f t="shared" si="4"/>
        <v>291.4</v>
      </c>
      <c r="E35" s="24">
        <f t="shared" si="5"/>
        <v>79.63</v>
      </c>
      <c r="F35" s="23"/>
    </row>
    <row r="36" ht="38.25" spans="1:6">
      <c r="A36" s="23">
        <v>2010399</v>
      </c>
      <c r="B36" s="23" t="s">
        <v>109</v>
      </c>
      <c r="C36" s="24">
        <f t="shared" si="3"/>
        <v>371.03</v>
      </c>
      <c r="D36" s="24">
        <v>291.4</v>
      </c>
      <c r="E36" s="24">
        <v>79.63</v>
      </c>
      <c r="F36" s="23"/>
    </row>
    <row r="37" ht="25.5" spans="1:6">
      <c r="A37" s="19">
        <v>208</v>
      </c>
      <c r="B37" s="19" t="s">
        <v>91</v>
      </c>
      <c r="C37" s="20">
        <f>C38+C40</f>
        <v>38.81</v>
      </c>
      <c r="D37" s="20">
        <f>D38+D40</f>
        <v>38.81</v>
      </c>
      <c r="E37" s="20">
        <f>E38+E40</f>
        <v>0</v>
      </c>
      <c r="F37" s="19"/>
    </row>
    <row r="38" ht="25.5" spans="1:6">
      <c r="A38" s="19">
        <v>20826</v>
      </c>
      <c r="B38" s="23" t="s">
        <v>92</v>
      </c>
      <c r="C38" s="24">
        <f>C39</f>
        <v>36.96</v>
      </c>
      <c r="D38" s="24">
        <f t="shared" si="4"/>
        <v>36.96</v>
      </c>
      <c r="E38" s="24">
        <f t="shared" si="5"/>
        <v>0</v>
      </c>
      <c r="F38" s="19"/>
    </row>
    <row r="39" ht="25.5" spans="1:6">
      <c r="A39" s="23">
        <v>2082699</v>
      </c>
      <c r="B39" s="23" t="s">
        <v>93</v>
      </c>
      <c r="C39" s="24">
        <f t="shared" si="3"/>
        <v>36.96</v>
      </c>
      <c r="D39" s="24">
        <v>36.96</v>
      </c>
      <c r="E39" s="24"/>
      <c r="F39" s="23"/>
    </row>
    <row r="40" ht="25.5" spans="1:6">
      <c r="A40" s="23">
        <v>20827</v>
      </c>
      <c r="B40" s="23" t="s">
        <v>110</v>
      </c>
      <c r="C40" s="24">
        <f>C41+C42</f>
        <v>1.85</v>
      </c>
      <c r="D40" s="24">
        <f>D41+D42</f>
        <v>1.85</v>
      </c>
      <c r="E40" s="24">
        <f>E41+E42</f>
        <v>0</v>
      </c>
      <c r="F40" s="19"/>
    </row>
    <row r="41" ht="25.5" spans="1:6">
      <c r="A41" s="19">
        <v>2082702</v>
      </c>
      <c r="B41" s="23" t="s">
        <v>96</v>
      </c>
      <c r="C41" s="24">
        <f t="shared" ref="C41:C45" si="6">D41+E41</f>
        <v>0.23</v>
      </c>
      <c r="D41" s="24">
        <v>0.23</v>
      </c>
      <c r="E41" s="24"/>
      <c r="F41" s="23"/>
    </row>
    <row r="42" ht="25.5" spans="1:6">
      <c r="A42" s="19">
        <v>2082703</v>
      </c>
      <c r="B42" s="23" t="s">
        <v>97</v>
      </c>
      <c r="C42" s="24">
        <f t="shared" si="6"/>
        <v>1.62</v>
      </c>
      <c r="D42" s="24">
        <v>1.62</v>
      </c>
      <c r="E42" s="24"/>
      <c r="F42" s="23"/>
    </row>
    <row r="43" ht="12.75" spans="1:6">
      <c r="A43" s="19">
        <v>210</v>
      </c>
      <c r="B43" s="19" t="s">
        <v>111</v>
      </c>
      <c r="C43" s="20">
        <f t="shared" ref="C43:C47" si="7">C44</f>
        <v>22.52</v>
      </c>
      <c r="D43" s="20">
        <f t="shared" ref="D43:D47" si="8">D44</f>
        <v>22.52</v>
      </c>
      <c r="E43" s="20"/>
      <c r="F43" s="19"/>
    </row>
    <row r="44" ht="25.5" spans="1:6">
      <c r="A44" s="23">
        <v>21012</v>
      </c>
      <c r="B44" s="23" t="s">
        <v>99</v>
      </c>
      <c r="C44" s="24">
        <f t="shared" si="7"/>
        <v>22.52</v>
      </c>
      <c r="D44" s="24">
        <f t="shared" si="8"/>
        <v>22.52</v>
      </c>
      <c r="E44" s="24"/>
      <c r="F44" s="23"/>
    </row>
    <row r="45" ht="25.5" spans="1:6">
      <c r="A45" s="23">
        <v>2101201</v>
      </c>
      <c r="B45" s="23" t="s">
        <v>100</v>
      </c>
      <c r="C45" s="24">
        <f t="shared" si="6"/>
        <v>22.52</v>
      </c>
      <c r="D45" s="24">
        <v>22.52</v>
      </c>
      <c r="E45" s="24"/>
      <c r="F45" s="23"/>
    </row>
    <row r="46" ht="12.75" spans="1:6">
      <c r="A46" s="19">
        <v>221</v>
      </c>
      <c r="B46" s="19" t="s">
        <v>101</v>
      </c>
      <c r="C46" s="20">
        <f t="shared" si="7"/>
        <v>29.9</v>
      </c>
      <c r="D46" s="20">
        <f t="shared" si="8"/>
        <v>29.9</v>
      </c>
      <c r="E46" s="20">
        <f>E47</f>
        <v>0</v>
      </c>
      <c r="F46" s="19"/>
    </row>
    <row r="47" ht="12.75" spans="1:6">
      <c r="A47" s="23">
        <v>22102</v>
      </c>
      <c r="B47" s="23" t="s">
        <v>102</v>
      </c>
      <c r="C47" s="24">
        <f t="shared" si="7"/>
        <v>29.9</v>
      </c>
      <c r="D47" s="24">
        <f t="shared" si="8"/>
        <v>29.9</v>
      </c>
      <c r="E47" s="24">
        <f>E48</f>
        <v>0</v>
      </c>
      <c r="F47" s="23"/>
    </row>
    <row r="48" ht="12.75" spans="1:6">
      <c r="A48" s="23">
        <v>2210201</v>
      </c>
      <c r="B48" s="23" t="s">
        <v>103</v>
      </c>
      <c r="C48" s="24">
        <f>D48+E48</f>
        <v>29.9</v>
      </c>
      <c r="D48" s="24">
        <v>29.9</v>
      </c>
      <c r="E48" s="24"/>
      <c r="F48" s="23"/>
    </row>
    <row r="49" ht="12.75" spans="1:6">
      <c r="A49" s="19" t="s">
        <v>53</v>
      </c>
      <c r="B49" s="19"/>
      <c r="C49" s="20">
        <f>C34+C37+C43+C46</f>
        <v>462.26</v>
      </c>
      <c r="D49" s="20">
        <f>D34+D37+D43+D46</f>
        <v>382.63</v>
      </c>
      <c r="E49" s="20">
        <f>E34+E37+E43+E46</f>
        <v>79.63</v>
      </c>
      <c r="F49" s="19"/>
    </row>
    <row r="51" ht="20.25" spans="1:6">
      <c r="A51" s="35" t="s">
        <v>105</v>
      </c>
      <c r="B51" s="35"/>
      <c r="C51" s="35"/>
      <c r="D51" s="35"/>
      <c r="E51" s="35"/>
      <c r="F51" s="35"/>
    </row>
    <row r="52" ht="24" spans="1:6">
      <c r="A52" s="160"/>
      <c r="B52" s="2"/>
      <c r="C52" s="36" t="s">
        <v>72</v>
      </c>
      <c r="D52" s="2"/>
      <c r="E52" s="2"/>
      <c r="F52" s="2"/>
    </row>
    <row r="53" ht="12.75" spans="1:6">
      <c r="A53" s="161" t="s">
        <v>112</v>
      </c>
      <c r="B53" s="15"/>
      <c r="C53" s="15"/>
      <c r="D53" s="15"/>
      <c r="E53" s="15"/>
      <c r="F53" s="15"/>
    </row>
    <row r="54" ht="12.75" spans="1:6">
      <c r="A54" s="23" t="s">
        <v>74</v>
      </c>
      <c r="B54" s="23"/>
      <c r="C54" s="23" t="s">
        <v>107</v>
      </c>
      <c r="D54" s="23"/>
      <c r="E54" s="23"/>
      <c r="F54" s="23" t="s">
        <v>76</v>
      </c>
    </row>
    <row r="55" ht="25.5" spans="1:6">
      <c r="A55" s="23" t="s">
        <v>77</v>
      </c>
      <c r="B55" s="23" t="s">
        <v>78</v>
      </c>
      <c r="C55" s="23" t="s">
        <v>79</v>
      </c>
      <c r="D55" s="23" t="s">
        <v>80</v>
      </c>
      <c r="E55" s="23" t="s">
        <v>81</v>
      </c>
      <c r="F55" s="23"/>
    </row>
    <row r="56" ht="12.75" spans="1:6">
      <c r="A56" s="19">
        <v>201</v>
      </c>
      <c r="B56" s="19" t="s">
        <v>82</v>
      </c>
      <c r="C56" s="20">
        <f t="shared" ref="C56:C61" si="9">D56+E56</f>
        <v>299.31</v>
      </c>
      <c r="D56" s="20">
        <f t="shared" ref="D56:D60" si="10">D57</f>
        <v>133.45</v>
      </c>
      <c r="E56" s="20">
        <f t="shared" ref="E56:E60" si="11">E57</f>
        <v>165.86</v>
      </c>
      <c r="F56" s="23"/>
    </row>
    <row r="57" ht="25.5" spans="1:6">
      <c r="A57" s="23">
        <v>20103</v>
      </c>
      <c r="B57" s="23" t="s">
        <v>108</v>
      </c>
      <c r="C57" s="24">
        <f>C58</f>
        <v>299.31</v>
      </c>
      <c r="D57" s="24">
        <f t="shared" si="10"/>
        <v>133.45</v>
      </c>
      <c r="E57" s="24">
        <f t="shared" si="11"/>
        <v>165.86</v>
      </c>
      <c r="F57" s="23"/>
    </row>
    <row r="58" ht="38.25" spans="1:6">
      <c r="A58" s="23">
        <v>2010399</v>
      </c>
      <c r="B58" s="23" t="s">
        <v>109</v>
      </c>
      <c r="C58" s="24">
        <f t="shared" si="9"/>
        <v>299.31</v>
      </c>
      <c r="D58" s="24">
        <v>133.45</v>
      </c>
      <c r="E58" s="24">
        <v>165.86</v>
      </c>
      <c r="F58" s="23"/>
    </row>
    <row r="59" ht="25.5" spans="1:6">
      <c r="A59" s="19">
        <v>208</v>
      </c>
      <c r="B59" s="19" t="s">
        <v>91</v>
      </c>
      <c r="C59" s="20">
        <f>C60+C62</f>
        <v>17.82</v>
      </c>
      <c r="D59" s="20">
        <f>D60+D62</f>
        <v>17.82</v>
      </c>
      <c r="E59" s="20">
        <f>E60+E62</f>
        <v>0</v>
      </c>
      <c r="F59" s="19"/>
    </row>
    <row r="60" ht="25.5" spans="1:6">
      <c r="A60" s="19">
        <v>20826</v>
      </c>
      <c r="B60" s="23" t="s">
        <v>92</v>
      </c>
      <c r="C60" s="24">
        <f>C61</f>
        <v>16.97</v>
      </c>
      <c r="D60" s="24">
        <f t="shared" si="10"/>
        <v>16.97</v>
      </c>
      <c r="E60" s="24">
        <f t="shared" si="11"/>
        <v>0</v>
      </c>
      <c r="F60" s="19"/>
    </row>
    <row r="61" ht="25.5" spans="1:6">
      <c r="A61" s="23">
        <v>2082699</v>
      </c>
      <c r="B61" s="23" t="s">
        <v>93</v>
      </c>
      <c r="C61" s="24">
        <f t="shared" si="9"/>
        <v>16.97</v>
      </c>
      <c r="D61" s="24">
        <v>16.97</v>
      </c>
      <c r="E61" s="24"/>
      <c r="F61" s="23"/>
    </row>
    <row r="62" ht="25.5" spans="1:6">
      <c r="A62" s="23">
        <v>20827</v>
      </c>
      <c r="B62" s="23" t="s">
        <v>110</v>
      </c>
      <c r="C62" s="24">
        <f>C63+C64</f>
        <v>0.85</v>
      </c>
      <c r="D62" s="24">
        <f>D63+D64</f>
        <v>0.85</v>
      </c>
      <c r="E62" s="24">
        <f>E63+E64</f>
        <v>0</v>
      </c>
      <c r="F62" s="19"/>
    </row>
    <row r="63" ht="25.5" spans="1:6">
      <c r="A63" s="19">
        <v>2082702</v>
      </c>
      <c r="B63" s="23" t="s">
        <v>96</v>
      </c>
      <c r="C63" s="24">
        <f t="shared" ref="C63:C67" si="12">D63+E63</f>
        <v>0.11</v>
      </c>
      <c r="D63" s="24">
        <v>0.11</v>
      </c>
      <c r="E63" s="24"/>
      <c r="F63" s="23"/>
    </row>
    <row r="64" ht="25.5" spans="1:6">
      <c r="A64" s="19">
        <v>2082703</v>
      </c>
      <c r="B64" s="23" t="s">
        <v>97</v>
      </c>
      <c r="C64" s="24">
        <f t="shared" si="12"/>
        <v>0.74</v>
      </c>
      <c r="D64" s="24">
        <v>0.74</v>
      </c>
      <c r="E64" s="24"/>
      <c r="F64" s="23"/>
    </row>
    <row r="65" ht="12.75" spans="1:6">
      <c r="A65" s="19">
        <v>210</v>
      </c>
      <c r="B65" s="19" t="s">
        <v>111</v>
      </c>
      <c r="C65" s="20">
        <f t="shared" ref="C65:C69" si="13">C66</f>
        <v>10.88</v>
      </c>
      <c r="D65" s="20">
        <f t="shared" ref="D65:D69" si="14">D66</f>
        <v>10.88</v>
      </c>
      <c r="E65" s="20"/>
      <c r="F65" s="19"/>
    </row>
    <row r="66" ht="25.5" spans="1:6">
      <c r="A66" s="23">
        <v>21012</v>
      </c>
      <c r="B66" s="23" t="s">
        <v>99</v>
      </c>
      <c r="C66" s="24">
        <f t="shared" si="13"/>
        <v>10.88</v>
      </c>
      <c r="D66" s="24">
        <f t="shared" si="14"/>
        <v>10.88</v>
      </c>
      <c r="E66" s="24"/>
      <c r="F66" s="23"/>
    </row>
    <row r="67" ht="25.5" spans="1:6">
      <c r="A67" s="23">
        <v>2101201</v>
      </c>
      <c r="B67" s="23" t="s">
        <v>100</v>
      </c>
      <c r="C67" s="24">
        <f t="shared" si="12"/>
        <v>10.88</v>
      </c>
      <c r="D67" s="24">
        <v>10.88</v>
      </c>
      <c r="E67" s="24"/>
      <c r="F67" s="23"/>
    </row>
    <row r="68" ht="12.75" spans="1:6">
      <c r="A68" s="19">
        <v>221</v>
      </c>
      <c r="B68" s="19" t="s">
        <v>101</v>
      </c>
      <c r="C68" s="20">
        <f t="shared" si="13"/>
        <v>13.7</v>
      </c>
      <c r="D68" s="20">
        <f t="shared" si="14"/>
        <v>13.7</v>
      </c>
      <c r="E68" s="20">
        <f>E69</f>
        <v>0</v>
      </c>
      <c r="F68" s="19"/>
    </row>
    <row r="69" ht="12.75" spans="1:6">
      <c r="A69" s="23">
        <v>22102</v>
      </c>
      <c r="B69" s="23" t="s">
        <v>102</v>
      </c>
      <c r="C69" s="24">
        <f t="shared" si="13"/>
        <v>13.7</v>
      </c>
      <c r="D69" s="24">
        <f t="shared" si="14"/>
        <v>13.7</v>
      </c>
      <c r="E69" s="24">
        <f>E70</f>
        <v>0</v>
      </c>
      <c r="F69" s="23"/>
    </row>
    <row r="70" ht="12.75" spans="1:6">
      <c r="A70" s="23">
        <v>2210201</v>
      </c>
      <c r="B70" s="23" t="s">
        <v>103</v>
      </c>
      <c r="C70" s="24">
        <f>D70+E70</f>
        <v>13.7</v>
      </c>
      <c r="D70" s="24">
        <v>13.7</v>
      </c>
      <c r="E70" s="24"/>
      <c r="F70" s="23"/>
    </row>
    <row r="71" ht="12.75" spans="1:6">
      <c r="A71" s="19" t="s">
        <v>53</v>
      </c>
      <c r="B71" s="19"/>
      <c r="C71" s="20">
        <f>C56+C59+C65+C68</f>
        <v>341.71</v>
      </c>
      <c r="D71" s="20">
        <f>D56+D59+D65+D68</f>
        <v>175.85</v>
      </c>
      <c r="E71" s="24">
        <f>E56+E59+E65+E68</f>
        <v>165.86</v>
      </c>
      <c r="F71" s="19"/>
    </row>
  </sheetData>
  <mergeCells count="13">
    <mergeCell ref="A2:B2"/>
    <mergeCell ref="A3:B3"/>
    <mergeCell ref="C3:E3"/>
    <mergeCell ref="A28:F28"/>
    <mergeCell ref="A31:F31"/>
    <mergeCell ref="A32:B32"/>
    <mergeCell ref="C32:E32"/>
    <mergeCell ref="A53:F53"/>
    <mergeCell ref="A54:B54"/>
    <mergeCell ref="C54:E54"/>
    <mergeCell ref="F3:F4"/>
    <mergeCell ref="F32:F33"/>
    <mergeCell ref="F54:F55"/>
  </mergeCells>
  <printOptions horizontalCentered="1"/>
  <pageMargins left="0.590277777777778" right="0.393055555555556" top="0.590277777777778" bottom="0.393055555555556" header="0.511805555555556" footer="0.511805555555556"/>
  <pageSetup paperSize="9" scale="84" fitToHeight="999" orientation="landscape" horizontalDpi="600" verticalDpi="6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6"/>
  <sheetViews>
    <sheetView showGridLines="0" tabSelected="1" topLeftCell="A52" workbookViewId="0">
      <selection activeCell="N71" sqref="N71"/>
    </sheetView>
  </sheetViews>
  <sheetFormatPr defaultColWidth="12" defaultRowHeight="13.5"/>
  <cols>
    <col min="1" max="2" width="9.33333333333333" style="1" customWidth="1"/>
    <col min="3" max="3" width="23.1666666666667" style="1" customWidth="1"/>
    <col min="4" max="4" width="19" style="84" customWidth="1"/>
    <col min="5" max="5" width="10" style="1" customWidth="1"/>
    <col min="6" max="6" width="9.5" style="1" customWidth="1"/>
    <col min="7" max="7" width="25.5" style="1" customWidth="1"/>
    <col min="8" max="8" width="13.6666666666667" style="1" customWidth="1"/>
    <col min="9" max="9" width="14.5" style="1" customWidth="1"/>
    <col min="10" max="10" width="10.5" style="1" customWidth="1"/>
    <col min="11" max="16333" width="12" style="1"/>
  </cols>
  <sheetData>
    <row r="1" ht="42.75" customHeight="1" spans="1:14">
      <c r="A1" s="85" t="s">
        <v>113</v>
      </c>
      <c r="B1" s="85"/>
      <c r="C1" s="85"/>
      <c r="D1" s="86"/>
      <c r="E1" s="85"/>
      <c r="F1" s="85"/>
      <c r="G1" s="85"/>
      <c r="H1" s="85"/>
      <c r="I1" s="85"/>
      <c r="J1" s="85"/>
      <c r="K1" s="30"/>
      <c r="L1" s="30"/>
      <c r="M1" s="30"/>
      <c r="N1" s="30"/>
    </row>
    <row r="2" ht="21.6" customHeight="1" spans="1:14">
      <c r="A2" s="87" t="s">
        <v>50</v>
      </c>
      <c r="B2" s="87"/>
      <c r="C2" s="87"/>
      <c r="J2" s="136" t="s">
        <v>1</v>
      </c>
      <c r="K2" s="30"/>
      <c r="L2" s="30"/>
      <c r="M2" s="30"/>
      <c r="N2" s="30"/>
    </row>
    <row r="3" s="30" customFormat="1" ht="33" customHeight="1" spans="1:10">
      <c r="A3" s="88" t="s">
        <v>114</v>
      </c>
      <c r="B3" s="88"/>
      <c r="C3" s="88"/>
      <c r="D3" s="89"/>
      <c r="E3" s="88" t="s">
        <v>115</v>
      </c>
      <c r="F3" s="88"/>
      <c r="G3" s="88"/>
      <c r="H3" s="88"/>
      <c r="I3" s="88"/>
      <c r="J3" s="88" t="s">
        <v>76</v>
      </c>
    </row>
    <row r="4" s="30" customFormat="1" ht="30.75" customHeight="1" spans="1:10">
      <c r="A4" s="88" t="s">
        <v>77</v>
      </c>
      <c r="B4" s="88"/>
      <c r="C4" s="88" t="s">
        <v>78</v>
      </c>
      <c r="D4" s="89" t="s">
        <v>53</v>
      </c>
      <c r="E4" s="88" t="s">
        <v>77</v>
      </c>
      <c r="F4" s="88"/>
      <c r="G4" s="88" t="s">
        <v>78</v>
      </c>
      <c r="H4" s="88" t="s">
        <v>116</v>
      </c>
      <c r="I4" s="88" t="s">
        <v>117</v>
      </c>
      <c r="J4" s="88"/>
    </row>
    <row r="5" s="30" customFormat="1" ht="30.75" customHeight="1" spans="1:10">
      <c r="A5" s="90" t="s">
        <v>118</v>
      </c>
      <c r="B5" s="88" t="s">
        <v>119</v>
      </c>
      <c r="C5" s="88"/>
      <c r="D5" s="89"/>
      <c r="E5" s="88" t="s">
        <v>118</v>
      </c>
      <c r="F5" s="88" t="s">
        <v>119</v>
      </c>
      <c r="G5" s="88"/>
      <c r="H5" s="88"/>
      <c r="I5" s="88"/>
      <c r="J5" s="88"/>
    </row>
    <row r="6" s="30" customFormat="1" ht="11.25" spans="1:10">
      <c r="A6" s="91">
        <v>501</v>
      </c>
      <c r="B6" s="92"/>
      <c r="C6" s="7" t="s">
        <v>120</v>
      </c>
      <c r="D6" s="93">
        <f>D7+D11+D16+D17</f>
        <v>2468.38</v>
      </c>
      <c r="E6" s="7">
        <v>301</v>
      </c>
      <c r="F6" s="7"/>
      <c r="G6" s="7" t="s">
        <v>121</v>
      </c>
      <c r="H6" s="7">
        <f>H7+H8+H9+H10+H11+H12+H13+H14+H15+H16+H17</f>
        <v>2468.38</v>
      </c>
      <c r="I6" s="7"/>
      <c r="J6" s="7"/>
    </row>
    <row r="7" s="30" customFormat="1" ht="11.25" spans="1:10">
      <c r="A7" s="91"/>
      <c r="B7" s="92" t="s">
        <v>122</v>
      </c>
      <c r="C7" s="7" t="s">
        <v>123</v>
      </c>
      <c r="D7" s="93">
        <f>H7+H8+H9+H10</f>
        <v>1809.22</v>
      </c>
      <c r="E7" s="7"/>
      <c r="F7" s="92" t="s">
        <v>122</v>
      </c>
      <c r="G7" s="7" t="s">
        <v>124</v>
      </c>
      <c r="H7" s="94">
        <v>481.04</v>
      </c>
      <c r="I7" s="7"/>
      <c r="J7" s="7"/>
    </row>
    <row r="8" s="30" customFormat="1" spans="1:13">
      <c r="A8" s="91"/>
      <c r="B8" s="92"/>
      <c r="C8" s="7"/>
      <c r="D8" s="93"/>
      <c r="E8" s="7"/>
      <c r="F8" s="92" t="s">
        <v>125</v>
      </c>
      <c r="G8" s="7" t="s">
        <v>126</v>
      </c>
      <c r="H8" s="94">
        <v>1156.5</v>
      </c>
      <c r="I8" s="7"/>
      <c r="J8" s="7"/>
      <c r="K8" s="1"/>
      <c r="L8" s="1"/>
      <c r="M8" s="1"/>
    </row>
    <row r="9" s="30" customFormat="1" spans="1:13">
      <c r="A9" s="91"/>
      <c r="B9" s="92"/>
      <c r="C9" s="7"/>
      <c r="D9" s="93"/>
      <c r="E9" s="7"/>
      <c r="F9" s="92" t="s">
        <v>127</v>
      </c>
      <c r="G9" s="7" t="s">
        <v>128</v>
      </c>
      <c r="H9" s="94">
        <v>134.6</v>
      </c>
      <c r="I9" s="7"/>
      <c r="J9" s="7"/>
      <c r="K9" s="1"/>
      <c r="L9" s="1"/>
      <c r="M9" s="1"/>
    </row>
    <row r="10" s="30" customFormat="1" spans="1:13">
      <c r="A10" s="91"/>
      <c r="B10" s="92"/>
      <c r="C10" s="7"/>
      <c r="D10" s="93"/>
      <c r="E10" s="7"/>
      <c r="F10" s="92" t="s">
        <v>129</v>
      </c>
      <c r="G10" s="7" t="s">
        <v>130</v>
      </c>
      <c r="H10" s="94">
        <v>37.08</v>
      </c>
      <c r="I10" s="7"/>
      <c r="J10" s="7"/>
      <c r="K10" s="1"/>
      <c r="L10" s="1"/>
      <c r="M10" s="1"/>
    </row>
    <row r="11" s="30" customFormat="1" ht="22.5" spans="1:13">
      <c r="A11" s="91"/>
      <c r="B11" s="92" t="s">
        <v>125</v>
      </c>
      <c r="C11" s="7" t="s">
        <v>131</v>
      </c>
      <c r="D11" s="93">
        <f>H11+H12+H13+H14+H15</f>
        <v>444.1</v>
      </c>
      <c r="E11" s="7"/>
      <c r="F11" s="92" t="s">
        <v>132</v>
      </c>
      <c r="G11" s="7" t="s">
        <v>133</v>
      </c>
      <c r="H11" s="7">
        <v>262.6</v>
      </c>
      <c r="I11" s="7"/>
      <c r="J11" s="7"/>
      <c r="K11" s="1"/>
      <c r="L11" s="1"/>
      <c r="M11" s="1"/>
    </row>
    <row r="12" s="30" customFormat="1" spans="1:14">
      <c r="A12" s="91"/>
      <c r="B12" s="92"/>
      <c r="C12" s="7"/>
      <c r="D12" s="93"/>
      <c r="E12" s="7"/>
      <c r="F12" s="92" t="s">
        <v>134</v>
      </c>
      <c r="G12" s="7" t="s">
        <v>135</v>
      </c>
      <c r="H12" s="7"/>
      <c r="I12" s="7"/>
      <c r="J12" s="7"/>
      <c r="K12" s="1"/>
      <c r="L12" s="1"/>
      <c r="M12" s="1"/>
      <c r="N12" s="1"/>
    </row>
    <row r="13" s="30" customFormat="1" spans="1:14">
      <c r="A13" s="91"/>
      <c r="B13" s="92"/>
      <c r="C13" s="7"/>
      <c r="D13" s="93"/>
      <c r="E13" s="7"/>
      <c r="F13" s="9">
        <v>10</v>
      </c>
      <c r="G13" s="7" t="s">
        <v>136</v>
      </c>
      <c r="H13" s="82">
        <v>131.3</v>
      </c>
      <c r="I13" s="7"/>
      <c r="J13" s="7"/>
      <c r="K13" s="1"/>
      <c r="L13" s="1"/>
      <c r="M13" s="1"/>
      <c r="N13" s="1"/>
    </row>
    <row r="14" s="30" customFormat="1" spans="1:14">
      <c r="A14" s="91"/>
      <c r="B14" s="92"/>
      <c r="C14" s="7"/>
      <c r="D14" s="93"/>
      <c r="E14" s="7"/>
      <c r="F14" s="9">
        <v>11</v>
      </c>
      <c r="G14" s="7" t="s">
        <v>137</v>
      </c>
      <c r="H14" s="82">
        <v>37.07</v>
      </c>
      <c r="I14" s="7"/>
      <c r="J14" s="7"/>
      <c r="K14" s="1"/>
      <c r="L14" s="1"/>
      <c r="M14" s="1"/>
      <c r="N14" s="1"/>
    </row>
    <row r="15" s="30" customFormat="1" spans="1:14">
      <c r="A15" s="91"/>
      <c r="B15" s="92"/>
      <c r="C15" s="7"/>
      <c r="D15" s="93"/>
      <c r="E15" s="7"/>
      <c r="F15" s="9">
        <v>12</v>
      </c>
      <c r="G15" s="7" t="s">
        <v>138</v>
      </c>
      <c r="H15" s="82">
        <v>13.13</v>
      </c>
      <c r="I15" s="7"/>
      <c r="J15" s="7"/>
      <c r="K15" s="1"/>
      <c r="L15" s="1"/>
      <c r="M15" s="1"/>
      <c r="N15" s="1"/>
    </row>
    <row r="16" s="30" customFormat="1" spans="1:14">
      <c r="A16" s="91"/>
      <c r="B16" s="92" t="s">
        <v>127</v>
      </c>
      <c r="C16" s="7" t="s">
        <v>103</v>
      </c>
      <c r="D16" s="93">
        <f>H16</f>
        <v>212.66</v>
      </c>
      <c r="E16" s="7"/>
      <c r="F16" s="92">
        <v>13</v>
      </c>
      <c r="G16" s="7" t="s">
        <v>103</v>
      </c>
      <c r="H16" s="82">
        <v>212.66</v>
      </c>
      <c r="I16" s="7"/>
      <c r="J16" s="7"/>
      <c r="K16" s="1"/>
      <c r="L16" s="1"/>
      <c r="M16" s="1"/>
      <c r="N16" s="1"/>
    </row>
    <row r="17" s="30" customFormat="1" spans="1:14">
      <c r="A17" s="91"/>
      <c r="B17" s="92" t="s">
        <v>139</v>
      </c>
      <c r="C17" s="7" t="s">
        <v>140</v>
      </c>
      <c r="D17" s="93">
        <f>H17</f>
        <v>2.4</v>
      </c>
      <c r="E17" s="7"/>
      <c r="F17" s="92" t="s">
        <v>139</v>
      </c>
      <c r="G17" s="7" t="s">
        <v>140</v>
      </c>
      <c r="H17" s="82">
        <v>2.4</v>
      </c>
      <c r="I17" s="7"/>
      <c r="J17" s="7"/>
      <c r="K17" s="1"/>
      <c r="L17" s="1"/>
      <c r="M17" s="1"/>
      <c r="N17" s="1"/>
    </row>
    <row r="18" s="30" customFormat="1" spans="1:14">
      <c r="A18" s="91" t="s">
        <v>141</v>
      </c>
      <c r="B18" s="92"/>
      <c r="C18" s="7" t="s">
        <v>142</v>
      </c>
      <c r="D18" s="93">
        <f>D19+D27+D28+D29+D30</f>
        <v>238.63</v>
      </c>
      <c r="E18" s="7">
        <v>302</v>
      </c>
      <c r="F18" s="92"/>
      <c r="G18" s="95" t="s">
        <v>143</v>
      </c>
      <c r="H18" s="9"/>
      <c r="I18" s="137">
        <f>I19+I20+I21+I22+I23+I24+I25+I26+I27+I28+I29+I30</f>
        <v>238.63</v>
      </c>
      <c r="J18" s="7"/>
      <c r="K18" s="1"/>
      <c r="L18" s="1"/>
      <c r="M18" s="1"/>
      <c r="N18" s="1"/>
    </row>
    <row r="19" s="30" customFormat="1" spans="1:14">
      <c r="A19" s="91"/>
      <c r="B19" s="91" t="s">
        <v>122</v>
      </c>
      <c r="C19" s="91" t="s">
        <v>144</v>
      </c>
      <c r="D19" s="96">
        <f>I19+I20+I21+I22+I23+I24+I25+I26</f>
        <v>142.26</v>
      </c>
      <c r="E19" s="7"/>
      <c r="F19" s="92" t="s">
        <v>122</v>
      </c>
      <c r="G19" s="95" t="s">
        <v>145</v>
      </c>
      <c r="H19" s="9"/>
      <c r="I19" s="82">
        <v>4.65</v>
      </c>
      <c r="J19" s="7"/>
      <c r="K19" s="1"/>
      <c r="L19" s="1"/>
      <c r="M19" s="1"/>
      <c r="N19" s="1"/>
    </row>
    <row r="20" s="30" customFormat="1" spans="1:14">
      <c r="A20" s="91"/>
      <c r="B20" s="91"/>
      <c r="C20" s="91"/>
      <c r="D20" s="96"/>
      <c r="E20" s="7"/>
      <c r="F20" s="92" t="s">
        <v>125</v>
      </c>
      <c r="G20" s="95" t="s">
        <v>146</v>
      </c>
      <c r="H20" s="9"/>
      <c r="I20" s="82">
        <v>2.2</v>
      </c>
      <c r="J20" s="7"/>
      <c r="K20" s="1"/>
      <c r="L20" s="1"/>
      <c r="M20" s="1"/>
      <c r="N20" s="1"/>
    </row>
    <row r="21" s="30" customFormat="1" spans="1:14">
      <c r="A21" s="91"/>
      <c r="B21" s="91"/>
      <c r="C21" s="91"/>
      <c r="D21" s="96"/>
      <c r="E21" s="7"/>
      <c r="F21" s="92" t="s">
        <v>147</v>
      </c>
      <c r="G21" s="95" t="s">
        <v>148</v>
      </c>
      <c r="H21" s="9"/>
      <c r="I21" s="82">
        <v>9.65</v>
      </c>
      <c r="J21" s="7"/>
      <c r="K21" s="1"/>
      <c r="L21" s="1"/>
      <c r="M21" s="1"/>
      <c r="N21" s="1"/>
    </row>
    <row r="22" s="30" customFormat="1" spans="1:14">
      <c r="A22" s="91"/>
      <c r="B22" s="91"/>
      <c r="C22" s="91"/>
      <c r="D22" s="96"/>
      <c r="E22" s="7"/>
      <c r="F22" s="92" t="s">
        <v>149</v>
      </c>
      <c r="G22" s="95" t="s">
        <v>150</v>
      </c>
      <c r="H22" s="9"/>
      <c r="I22" s="82">
        <v>9.92</v>
      </c>
      <c r="J22" s="7"/>
      <c r="K22" s="1"/>
      <c r="L22" s="1"/>
      <c r="M22" s="1"/>
      <c r="N22" s="1"/>
    </row>
    <row r="23" s="30" customFormat="1" spans="1:14">
      <c r="A23" s="91"/>
      <c r="B23" s="91"/>
      <c r="C23" s="91"/>
      <c r="D23" s="96"/>
      <c r="E23" s="7"/>
      <c r="F23" s="7">
        <v>8</v>
      </c>
      <c r="G23" s="95" t="s">
        <v>151</v>
      </c>
      <c r="H23" s="9"/>
      <c r="I23" s="82">
        <v>2.61</v>
      </c>
      <c r="J23" s="7"/>
      <c r="K23" s="1"/>
      <c r="L23" s="1"/>
      <c r="M23" s="1"/>
      <c r="N23" s="1"/>
    </row>
    <row r="24" s="30" customFormat="1" spans="1:14">
      <c r="A24" s="91"/>
      <c r="B24" s="91"/>
      <c r="C24" s="91"/>
      <c r="D24" s="96"/>
      <c r="E24" s="7"/>
      <c r="F24" s="92" t="s">
        <v>152</v>
      </c>
      <c r="G24" s="95" t="s">
        <v>153</v>
      </c>
      <c r="H24" s="9"/>
      <c r="I24" s="82">
        <v>76.73</v>
      </c>
      <c r="J24" s="7"/>
      <c r="K24" s="1"/>
      <c r="L24" s="1"/>
      <c r="M24" s="1"/>
      <c r="N24" s="1"/>
    </row>
    <row r="25" s="30" customFormat="1" spans="1:14">
      <c r="A25" s="91"/>
      <c r="B25" s="91"/>
      <c r="C25" s="91"/>
      <c r="D25" s="96"/>
      <c r="E25" s="7"/>
      <c r="F25" s="92" t="s">
        <v>154</v>
      </c>
      <c r="G25" s="95" t="s">
        <v>155</v>
      </c>
      <c r="H25" s="9"/>
      <c r="I25" s="82">
        <v>35.44</v>
      </c>
      <c r="J25" s="7"/>
      <c r="K25" s="1"/>
      <c r="L25" s="1"/>
      <c r="M25" s="1"/>
      <c r="N25" s="1"/>
    </row>
    <row r="26" s="30" customFormat="1" spans="1:14">
      <c r="A26" s="91"/>
      <c r="B26" s="91"/>
      <c r="C26" s="91"/>
      <c r="D26" s="96"/>
      <c r="E26" s="7"/>
      <c r="F26" s="92" t="s">
        <v>156</v>
      </c>
      <c r="G26" s="95" t="s">
        <v>157</v>
      </c>
      <c r="H26" s="9"/>
      <c r="I26" s="138">
        <v>1.06</v>
      </c>
      <c r="J26" s="7"/>
      <c r="K26" s="1"/>
      <c r="L26" s="1"/>
      <c r="M26" s="1"/>
      <c r="N26" s="1"/>
    </row>
    <row r="27" s="30" customFormat="1" spans="1:14">
      <c r="A27" s="91"/>
      <c r="B27" s="91" t="s">
        <v>139</v>
      </c>
      <c r="C27" s="7" t="s">
        <v>158</v>
      </c>
      <c r="D27" s="96">
        <f t="shared" ref="D27:D30" si="0">I27</f>
        <v>0.56</v>
      </c>
      <c r="E27" s="7"/>
      <c r="F27" s="92" t="s">
        <v>139</v>
      </c>
      <c r="G27" s="95" t="s">
        <v>158</v>
      </c>
      <c r="H27" s="9"/>
      <c r="I27" s="139">
        <v>0.56</v>
      </c>
      <c r="J27" s="7"/>
      <c r="K27" s="1"/>
      <c r="L27" s="1"/>
      <c r="M27" s="1"/>
      <c r="N27" s="1"/>
    </row>
    <row r="28" s="30" customFormat="1" spans="1:14">
      <c r="A28" s="91"/>
      <c r="B28" s="92" t="s">
        <v>129</v>
      </c>
      <c r="C28" s="7" t="s">
        <v>159</v>
      </c>
      <c r="D28" s="96">
        <f t="shared" si="0"/>
        <v>18.32</v>
      </c>
      <c r="E28" s="7"/>
      <c r="F28" s="92" t="s">
        <v>160</v>
      </c>
      <c r="G28" s="95" t="s">
        <v>159</v>
      </c>
      <c r="H28" s="9"/>
      <c r="I28" s="82">
        <v>18.32</v>
      </c>
      <c r="J28" s="7"/>
      <c r="K28" s="1"/>
      <c r="L28" s="1"/>
      <c r="M28" s="1"/>
      <c r="N28" s="1"/>
    </row>
    <row r="29" s="30" customFormat="1" spans="1:14">
      <c r="A29" s="91"/>
      <c r="B29" s="92" t="s">
        <v>132</v>
      </c>
      <c r="C29" s="7" t="s">
        <v>161</v>
      </c>
      <c r="D29" s="96">
        <f t="shared" si="0"/>
        <v>72.39</v>
      </c>
      <c r="E29" s="7"/>
      <c r="F29" s="92" t="s">
        <v>162</v>
      </c>
      <c r="G29" s="95" t="s">
        <v>161</v>
      </c>
      <c r="H29" s="97"/>
      <c r="I29" s="82">
        <v>72.39</v>
      </c>
      <c r="J29" s="9"/>
      <c r="K29" s="1"/>
      <c r="L29" s="1"/>
      <c r="M29" s="1"/>
      <c r="N29" s="1"/>
    </row>
    <row r="30" s="30" customFormat="1" ht="22.5" spans="1:14">
      <c r="A30" s="91"/>
      <c r="B30" s="92" t="s">
        <v>134</v>
      </c>
      <c r="C30" s="7" t="s">
        <v>163</v>
      </c>
      <c r="D30" s="96">
        <f t="shared" si="0"/>
        <v>5.1</v>
      </c>
      <c r="E30" s="7"/>
      <c r="F30" s="92" t="s">
        <v>164</v>
      </c>
      <c r="G30" s="95" t="s">
        <v>165</v>
      </c>
      <c r="H30" s="9"/>
      <c r="I30" s="82">
        <v>5.1</v>
      </c>
      <c r="J30" s="7" t="s">
        <v>166</v>
      </c>
      <c r="K30" s="1"/>
      <c r="L30" s="1"/>
      <c r="M30" s="1"/>
      <c r="N30" s="1"/>
    </row>
    <row r="31" s="30" customFormat="1" spans="1:14">
      <c r="A31" s="91" t="s">
        <v>167</v>
      </c>
      <c r="B31" s="92"/>
      <c r="C31" s="7" t="s">
        <v>168</v>
      </c>
      <c r="D31" s="96">
        <f>D32</f>
        <v>70.2</v>
      </c>
      <c r="E31" s="7">
        <v>303</v>
      </c>
      <c r="F31" s="7"/>
      <c r="G31" s="98" t="s">
        <v>168</v>
      </c>
      <c r="H31" s="9"/>
      <c r="I31" s="9">
        <f>I32</f>
        <v>70.2</v>
      </c>
      <c r="J31" s="9"/>
      <c r="K31" s="1"/>
      <c r="L31" s="1"/>
      <c r="M31" s="1"/>
      <c r="N31" s="1"/>
    </row>
    <row r="32" s="30" customFormat="1" spans="1:14">
      <c r="A32" s="91"/>
      <c r="B32" s="92" t="s">
        <v>139</v>
      </c>
      <c r="C32" s="7" t="s">
        <v>169</v>
      </c>
      <c r="D32" s="96">
        <f>I32</f>
        <v>70.2</v>
      </c>
      <c r="E32" s="7"/>
      <c r="F32" s="9">
        <v>99</v>
      </c>
      <c r="G32" s="95" t="s">
        <v>169</v>
      </c>
      <c r="H32" s="9"/>
      <c r="I32" s="9">
        <v>70.2</v>
      </c>
      <c r="J32" s="9"/>
      <c r="K32" s="1"/>
      <c r="L32" s="1"/>
      <c r="M32" s="1"/>
      <c r="N32" s="1"/>
    </row>
    <row r="33" s="30" customFormat="1" spans="1:14">
      <c r="A33" s="9" t="s">
        <v>53</v>
      </c>
      <c r="B33" s="9"/>
      <c r="C33" s="9"/>
      <c r="D33" s="96">
        <f>D6+D18+D31</f>
        <v>2777.21</v>
      </c>
      <c r="E33" s="7"/>
      <c r="F33" s="9"/>
      <c r="G33" s="9"/>
      <c r="H33" s="99">
        <f>H6</f>
        <v>2468.38</v>
      </c>
      <c r="I33" s="9">
        <f>I18+I31</f>
        <v>308.83</v>
      </c>
      <c r="J33" s="9"/>
      <c r="K33" s="1"/>
      <c r="L33" s="1"/>
      <c r="M33" s="1"/>
      <c r="N33" s="1"/>
    </row>
    <row r="34" spans="1:10">
      <c r="A34" s="87"/>
      <c r="B34" s="87"/>
      <c r="C34" s="87"/>
      <c r="D34" s="100"/>
      <c r="E34" s="87"/>
      <c r="F34" s="87"/>
      <c r="G34" s="87"/>
      <c r="H34" s="87"/>
      <c r="I34" s="87"/>
      <c r="J34" s="87"/>
    </row>
    <row r="35" s="1" customFormat="1" spans="4:4">
      <c r="D35" s="84"/>
    </row>
    <row r="36" s="1" customFormat="1" spans="4:4">
      <c r="D36" s="84"/>
    </row>
    <row r="37" ht="20.25" spans="1:10">
      <c r="A37" s="35" t="s">
        <v>170</v>
      </c>
      <c r="B37" s="2"/>
      <c r="C37" s="2"/>
      <c r="D37" s="2"/>
      <c r="E37" s="2"/>
      <c r="F37" s="2"/>
      <c r="G37" s="2"/>
      <c r="H37" s="12"/>
      <c r="I37" s="2"/>
      <c r="J37" s="2"/>
    </row>
    <row r="38" ht="25.5" spans="1:10">
      <c r="A38" s="101" t="s">
        <v>113</v>
      </c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>
      <c r="A39" s="102" t="s">
        <v>171</v>
      </c>
      <c r="B39" s="102"/>
      <c r="C39" s="102"/>
      <c r="D39" s="102"/>
      <c r="E39" s="102"/>
      <c r="F39" s="102"/>
      <c r="G39" s="102"/>
      <c r="H39" s="102"/>
      <c r="I39" s="102"/>
      <c r="J39" s="102"/>
    </row>
    <row r="40" ht="12.75" spans="1:10">
      <c r="A40" s="19" t="s">
        <v>114</v>
      </c>
      <c r="B40" s="19"/>
      <c r="C40" s="19"/>
      <c r="D40" s="19"/>
      <c r="E40" s="19" t="s">
        <v>115</v>
      </c>
      <c r="F40" s="19"/>
      <c r="G40" s="19"/>
      <c r="H40" s="19"/>
      <c r="I40" s="19"/>
      <c r="J40" s="140" t="s">
        <v>76</v>
      </c>
    </row>
    <row r="41" ht="12.75" spans="1:10">
      <c r="A41" s="19" t="s">
        <v>77</v>
      </c>
      <c r="B41" s="19"/>
      <c r="C41" s="19" t="s">
        <v>78</v>
      </c>
      <c r="D41" s="19" t="s">
        <v>53</v>
      </c>
      <c r="E41" s="19" t="s">
        <v>77</v>
      </c>
      <c r="F41" s="19"/>
      <c r="G41" s="19" t="s">
        <v>78</v>
      </c>
      <c r="H41" s="19" t="s">
        <v>116</v>
      </c>
      <c r="I41" s="19" t="s">
        <v>117</v>
      </c>
      <c r="J41" s="141"/>
    </row>
    <row r="42" spans="1:10">
      <c r="A42" s="103" t="s">
        <v>118</v>
      </c>
      <c r="B42" s="19" t="s">
        <v>119</v>
      </c>
      <c r="C42" s="19"/>
      <c r="D42" s="19"/>
      <c r="E42" s="19" t="s">
        <v>118</v>
      </c>
      <c r="F42" s="19" t="s">
        <v>119</v>
      </c>
      <c r="G42" s="19"/>
      <c r="H42" s="19"/>
      <c r="I42" s="19"/>
      <c r="J42" s="142"/>
    </row>
    <row r="43" spans="1:10">
      <c r="A43" s="104">
        <v>501</v>
      </c>
      <c r="B43" s="105"/>
      <c r="C43" s="19" t="s">
        <v>120</v>
      </c>
      <c r="D43" s="20">
        <f>SUM(D44:D51)</f>
        <v>346.97</v>
      </c>
      <c r="E43" s="106">
        <v>301</v>
      </c>
      <c r="F43" s="106"/>
      <c r="G43" s="106" t="s">
        <v>121</v>
      </c>
      <c r="H43" s="107">
        <f>SUM(H44:H52)</f>
        <v>346.97</v>
      </c>
      <c r="I43" s="107"/>
      <c r="J43" s="19"/>
    </row>
    <row r="44" spans="1:10">
      <c r="A44" s="108"/>
      <c r="B44" s="109" t="s">
        <v>122</v>
      </c>
      <c r="C44" s="23" t="s">
        <v>123</v>
      </c>
      <c r="D44" s="24">
        <f>SUM(H44:H46)</f>
        <v>249.14</v>
      </c>
      <c r="E44" s="110"/>
      <c r="F44" s="111" t="s">
        <v>122</v>
      </c>
      <c r="G44" s="110" t="s">
        <v>124</v>
      </c>
      <c r="H44" s="52">
        <v>64.42</v>
      </c>
      <c r="I44" s="52"/>
      <c r="J44" s="23"/>
    </row>
    <row r="45" spans="1:10">
      <c r="A45" s="108"/>
      <c r="B45" s="109"/>
      <c r="C45" s="23"/>
      <c r="D45" s="24"/>
      <c r="E45" s="110"/>
      <c r="F45" s="111" t="s">
        <v>125</v>
      </c>
      <c r="G45" s="110" t="s">
        <v>126</v>
      </c>
      <c r="H45" s="25">
        <v>165.81</v>
      </c>
      <c r="I45" s="52"/>
      <c r="J45" s="23"/>
    </row>
    <row r="46" spans="1:10">
      <c r="A46" s="108"/>
      <c r="B46" s="109"/>
      <c r="C46" s="23"/>
      <c r="D46" s="24"/>
      <c r="E46" s="110"/>
      <c r="F46" s="111" t="s">
        <v>127</v>
      </c>
      <c r="G46" s="110" t="s">
        <v>128</v>
      </c>
      <c r="H46" s="25">
        <v>18.91</v>
      </c>
      <c r="I46" s="52"/>
      <c r="J46" s="23"/>
    </row>
    <row r="47" spans="1:10">
      <c r="A47" s="108"/>
      <c r="B47" s="112" t="s">
        <v>125</v>
      </c>
      <c r="C47" s="113" t="s">
        <v>131</v>
      </c>
      <c r="D47" s="114">
        <f>H47+H48+H49</f>
        <v>61.33</v>
      </c>
      <c r="E47" s="110"/>
      <c r="F47" s="111" t="s">
        <v>172</v>
      </c>
      <c r="G47" s="110" t="s">
        <v>138</v>
      </c>
      <c r="H47" s="25">
        <v>1.85</v>
      </c>
      <c r="I47" s="52"/>
      <c r="J47" s="23"/>
    </row>
    <row r="48" ht="27" spans="1:10">
      <c r="A48" s="108"/>
      <c r="B48" s="115"/>
      <c r="C48" s="116"/>
      <c r="D48" s="117"/>
      <c r="E48" s="110"/>
      <c r="F48" s="111" t="s">
        <v>132</v>
      </c>
      <c r="G48" s="110" t="s">
        <v>133</v>
      </c>
      <c r="H48" s="24">
        <v>36.96</v>
      </c>
      <c r="I48" s="52"/>
      <c r="J48" s="23"/>
    </row>
    <row r="49" ht="27" spans="1:10">
      <c r="A49" s="108"/>
      <c r="B49" s="118"/>
      <c r="C49" s="119"/>
      <c r="D49" s="120"/>
      <c r="E49" s="110"/>
      <c r="F49" s="111" t="s">
        <v>173</v>
      </c>
      <c r="G49" s="110" t="s">
        <v>136</v>
      </c>
      <c r="H49" s="24">
        <v>22.52</v>
      </c>
      <c r="I49" s="52"/>
      <c r="J49" s="23"/>
    </row>
    <row r="50" spans="1:10">
      <c r="A50" s="108"/>
      <c r="B50" s="109" t="s">
        <v>127</v>
      </c>
      <c r="C50" s="23" t="s">
        <v>103</v>
      </c>
      <c r="D50" s="24">
        <f>SUM(H50)</f>
        <v>29.9</v>
      </c>
      <c r="E50" s="110"/>
      <c r="F50" s="111">
        <v>13</v>
      </c>
      <c r="G50" s="110" t="s">
        <v>103</v>
      </c>
      <c r="H50" s="121">
        <v>29.9</v>
      </c>
      <c r="I50" s="52"/>
      <c r="J50" s="23"/>
    </row>
    <row r="51" spans="1:10">
      <c r="A51" s="108"/>
      <c r="B51" s="112" t="s">
        <v>139</v>
      </c>
      <c r="C51" s="122" t="s">
        <v>140</v>
      </c>
      <c r="D51" s="123">
        <f>H51+H52</f>
        <v>6.6</v>
      </c>
      <c r="E51" s="110"/>
      <c r="F51" s="111" t="s">
        <v>129</v>
      </c>
      <c r="G51" s="110" t="s">
        <v>174</v>
      </c>
      <c r="H51" s="25">
        <v>5.4</v>
      </c>
      <c r="I51" s="52"/>
      <c r="J51" s="23"/>
    </row>
    <row r="52" spans="1:10">
      <c r="A52" s="108"/>
      <c r="B52" s="118"/>
      <c r="C52" s="124"/>
      <c r="D52" s="125"/>
      <c r="E52" s="110"/>
      <c r="F52" s="111" t="s">
        <v>139</v>
      </c>
      <c r="G52" s="110" t="s">
        <v>140</v>
      </c>
      <c r="H52" s="121">
        <v>1.2</v>
      </c>
      <c r="I52" s="52"/>
      <c r="J52" s="23"/>
    </row>
    <row r="53" ht="25.5" spans="1:10">
      <c r="A53" s="104" t="s">
        <v>141</v>
      </c>
      <c r="B53" s="105"/>
      <c r="C53" s="19" t="s">
        <v>142</v>
      </c>
      <c r="D53" s="20">
        <f>SUM(D54:D61)</f>
        <v>27.76</v>
      </c>
      <c r="E53" s="106">
        <v>302</v>
      </c>
      <c r="F53" s="126"/>
      <c r="G53" s="127" t="s">
        <v>175</v>
      </c>
      <c r="H53" s="128"/>
      <c r="I53" s="107">
        <f>SUM(I54:I65)</f>
        <v>27.76</v>
      </c>
      <c r="J53" s="19"/>
    </row>
    <row r="54" spans="1:10">
      <c r="A54" s="108"/>
      <c r="B54" s="111" t="s">
        <v>122</v>
      </c>
      <c r="C54" s="129" t="s">
        <v>144</v>
      </c>
      <c r="D54" s="25">
        <f>I54+I55+I56+I57+I58+I59+I62+I63</f>
        <v>17.23</v>
      </c>
      <c r="E54" s="110"/>
      <c r="F54" s="111" t="s">
        <v>122</v>
      </c>
      <c r="G54" s="129" t="s">
        <v>145</v>
      </c>
      <c r="H54" s="130"/>
      <c r="I54" s="25">
        <v>0.53</v>
      </c>
      <c r="J54" s="23"/>
    </row>
    <row r="55" spans="1:10">
      <c r="A55" s="108"/>
      <c r="B55" s="111" t="s">
        <v>129</v>
      </c>
      <c r="C55" s="131" t="s">
        <v>159</v>
      </c>
      <c r="D55" s="25">
        <v>2.06</v>
      </c>
      <c r="E55" s="110"/>
      <c r="F55" s="111" t="s">
        <v>125</v>
      </c>
      <c r="G55" s="129" t="s">
        <v>146</v>
      </c>
      <c r="H55" s="130"/>
      <c r="I55" s="25">
        <v>0.25</v>
      </c>
      <c r="J55" s="23"/>
    </row>
    <row r="56" spans="1:10">
      <c r="A56" s="108"/>
      <c r="B56" s="111" t="s">
        <v>132</v>
      </c>
      <c r="C56" s="23" t="s">
        <v>161</v>
      </c>
      <c r="D56" s="25">
        <v>8.28</v>
      </c>
      <c r="E56" s="110"/>
      <c r="F56" s="111" t="s">
        <v>147</v>
      </c>
      <c r="G56" s="132" t="s">
        <v>148</v>
      </c>
      <c r="H56" s="130"/>
      <c r="I56" s="25">
        <v>1.1</v>
      </c>
      <c r="J56" s="23"/>
    </row>
    <row r="57" spans="1:10">
      <c r="A57" s="108"/>
      <c r="B57" s="111" t="s">
        <v>134</v>
      </c>
      <c r="C57" s="131" t="s">
        <v>176</v>
      </c>
      <c r="D57" s="25">
        <v>0.13</v>
      </c>
      <c r="E57" s="110"/>
      <c r="F57" s="111" t="s">
        <v>149</v>
      </c>
      <c r="G57" s="133" t="s">
        <v>150</v>
      </c>
      <c r="H57" s="130"/>
      <c r="I57" s="25">
        <v>1.14</v>
      </c>
      <c r="J57" s="23"/>
    </row>
    <row r="58" ht="27" spans="1:10">
      <c r="A58" s="108"/>
      <c r="B58" s="111" t="s">
        <v>173</v>
      </c>
      <c r="C58" s="134" t="s">
        <v>158</v>
      </c>
      <c r="D58" s="25">
        <v>0.06</v>
      </c>
      <c r="E58" s="110"/>
      <c r="F58" s="111" t="s">
        <v>132</v>
      </c>
      <c r="G58" s="131" t="s">
        <v>151</v>
      </c>
      <c r="H58" s="130"/>
      <c r="I58" s="25">
        <v>0.3</v>
      </c>
      <c r="J58" s="23"/>
    </row>
    <row r="59" spans="1:10">
      <c r="A59" s="108"/>
      <c r="B59" s="111"/>
      <c r="C59" s="23"/>
      <c r="D59" s="25"/>
      <c r="E59" s="110"/>
      <c r="F59" s="111" t="s">
        <v>152</v>
      </c>
      <c r="G59" s="131" t="s">
        <v>153</v>
      </c>
      <c r="H59" s="130"/>
      <c r="I59" s="25">
        <v>8.78</v>
      </c>
      <c r="J59" s="23"/>
    </row>
    <row r="60" spans="1:10">
      <c r="A60" s="108"/>
      <c r="B60" s="111"/>
      <c r="C60" s="131"/>
      <c r="D60" s="25"/>
      <c r="E60" s="110"/>
      <c r="F60" s="111" t="s">
        <v>164</v>
      </c>
      <c r="G60" s="131" t="s">
        <v>176</v>
      </c>
      <c r="H60" s="130"/>
      <c r="I60" s="25">
        <v>0.13</v>
      </c>
      <c r="J60" s="23"/>
    </row>
    <row r="61" spans="1:10">
      <c r="A61" s="108"/>
      <c r="B61" s="111"/>
      <c r="C61" s="134"/>
      <c r="D61" s="25"/>
      <c r="E61" s="110"/>
      <c r="F61" s="111" t="s">
        <v>160</v>
      </c>
      <c r="G61" s="131" t="s">
        <v>159</v>
      </c>
      <c r="H61" s="130"/>
      <c r="I61" s="25">
        <v>2.06</v>
      </c>
      <c r="J61" s="23"/>
    </row>
    <row r="62" spans="1:10">
      <c r="A62" s="108"/>
      <c r="B62" s="111"/>
      <c r="C62" s="23"/>
      <c r="D62" s="24"/>
      <c r="E62" s="110"/>
      <c r="F62" s="111" t="s">
        <v>154</v>
      </c>
      <c r="G62" s="131" t="s">
        <v>155</v>
      </c>
      <c r="H62" s="130"/>
      <c r="I62" s="25">
        <v>4.98</v>
      </c>
      <c r="J62" s="23"/>
    </row>
    <row r="63" spans="1:10">
      <c r="A63" s="108"/>
      <c r="B63" s="111"/>
      <c r="C63" s="23"/>
      <c r="D63" s="24"/>
      <c r="E63" s="110"/>
      <c r="F63" s="111" t="s">
        <v>156</v>
      </c>
      <c r="G63" s="135" t="s">
        <v>157</v>
      </c>
      <c r="H63" s="130"/>
      <c r="I63" s="25">
        <v>0.15</v>
      </c>
      <c r="J63" s="23"/>
    </row>
    <row r="64" spans="1:10">
      <c r="A64" s="108"/>
      <c r="B64" s="111"/>
      <c r="C64" s="23"/>
      <c r="D64" s="24"/>
      <c r="E64" s="110"/>
      <c r="F64" s="111" t="s">
        <v>162</v>
      </c>
      <c r="G64" s="23" t="s">
        <v>161</v>
      </c>
      <c r="H64" s="130"/>
      <c r="I64" s="25">
        <v>8.28</v>
      </c>
      <c r="J64" s="23"/>
    </row>
    <row r="65" spans="1:10">
      <c r="A65" s="108"/>
      <c r="B65" s="111"/>
      <c r="C65" s="23"/>
      <c r="D65" s="24"/>
      <c r="E65" s="110"/>
      <c r="F65" s="111" t="s">
        <v>139</v>
      </c>
      <c r="G65" s="134" t="s">
        <v>158</v>
      </c>
      <c r="H65" s="130"/>
      <c r="I65" s="25">
        <v>0.06</v>
      </c>
      <c r="J65" s="23"/>
    </row>
    <row r="66" ht="27" spans="1:10">
      <c r="A66" s="104" t="s">
        <v>167</v>
      </c>
      <c r="B66" s="111"/>
      <c r="C66" s="143" t="s">
        <v>168</v>
      </c>
      <c r="D66" s="27">
        <f>SUM(D67:D67)</f>
        <v>7.9</v>
      </c>
      <c r="E66" s="106">
        <v>303</v>
      </c>
      <c r="F66" s="126"/>
      <c r="G66" s="143" t="s">
        <v>168</v>
      </c>
      <c r="H66" s="27">
        <f>SUM(H67:H67)</f>
        <v>7.9</v>
      </c>
      <c r="I66" s="107"/>
      <c r="J66" s="19"/>
    </row>
    <row r="67" ht="27" spans="1:10">
      <c r="A67" s="108"/>
      <c r="B67" s="109" t="s">
        <v>139</v>
      </c>
      <c r="C67" s="134" t="s">
        <v>177</v>
      </c>
      <c r="D67" s="25">
        <f>H67</f>
        <v>7.9</v>
      </c>
      <c r="E67" s="110"/>
      <c r="F67" s="111" t="s">
        <v>139</v>
      </c>
      <c r="G67" s="134" t="s">
        <v>177</v>
      </c>
      <c r="H67" s="25">
        <v>7.9</v>
      </c>
      <c r="I67" s="52"/>
      <c r="J67" s="23"/>
    </row>
    <row r="68" spans="1:10">
      <c r="A68" s="103"/>
      <c r="B68" s="19" t="s">
        <v>53</v>
      </c>
      <c r="C68" s="19"/>
      <c r="D68" s="20">
        <f>D43+D53+D66</f>
        <v>382.63</v>
      </c>
      <c r="E68" s="106"/>
      <c r="F68" s="106"/>
      <c r="G68" s="144"/>
      <c r="H68" s="107">
        <f>H43+H66</f>
        <v>354.87</v>
      </c>
      <c r="I68" s="107">
        <f>I53</f>
        <v>27.76</v>
      </c>
      <c r="J68" s="19"/>
    </row>
    <row r="69" s="1" customFormat="1" spans="4:4">
      <c r="D69" s="84"/>
    </row>
    <row r="70" s="1" customFormat="1" spans="4:4">
      <c r="D70" s="84"/>
    </row>
    <row r="71" s="1" customFormat="1" spans="4:4">
      <c r="D71" s="84"/>
    </row>
    <row r="72" s="1" customFormat="1" spans="4:4">
      <c r="D72" s="84"/>
    </row>
    <row r="73" ht="25.5" spans="1:10">
      <c r="A73" s="85" t="s">
        <v>113</v>
      </c>
      <c r="B73" s="85"/>
      <c r="C73" s="85"/>
      <c r="D73" s="86"/>
      <c r="E73" s="85"/>
      <c r="F73" s="85"/>
      <c r="G73" s="85"/>
      <c r="H73" s="85"/>
      <c r="I73" s="85"/>
      <c r="J73" s="85"/>
    </row>
    <row r="74" spans="1:10">
      <c r="A74" s="87" t="s">
        <v>178</v>
      </c>
      <c r="B74" s="87"/>
      <c r="C74" s="87"/>
      <c r="J74" s="136" t="s">
        <v>1</v>
      </c>
    </row>
    <row r="75" ht="11.25" spans="1:10">
      <c r="A75" s="88" t="s">
        <v>114</v>
      </c>
      <c r="B75" s="88"/>
      <c r="C75" s="88"/>
      <c r="D75" s="89"/>
      <c r="E75" s="88" t="s">
        <v>115</v>
      </c>
      <c r="F75" s="88"/>
      <c r="G75" s="88"/>
      <c r="H75" s="88"/>
      <c r="I75" s="88"/>
      <c r="J75" s="88" t="s">
        <v>76</v>
      </c>
    </row>
    <row r="76" ht="11.25" spans="1:10">
      <c r="A76" s="88" t="s">
        <v>77</v>
      </c>
      <c r="B76" s="88"/>
      <c r="C76" s="88" t="s">
        <v>78</v>
      </c>
      <c r="D76" s="89" t="s">
        <v>53</v>
      </c>
      <c r="E76" s="88" t="s">
        <v>77</v>
      </c>
      <c r="F76" s="88"/>
      <c r="G76" s="88" t="s">
        <v>78</v>
      </c>
      <c r="H76" s="88" t="s">
        <v>116</v>
      </c>
      <c r="I76" s="88" t="s">
        <v>117</v>
      </c>
      <c r="J76" s="88"/>
    </row>
    <row r="77" ht="11.25" spans="1:10">
      <c r="A77" s="90" t="s">
        <v>118</v>
      </c>
      <c r="B77" s="88" t="s">
        <v>119</v>
      </c>
      <c r="C77" s="88"/>
      <c r="D77" s="89"/>
      <c r="E77" s="88" t="s">
        <v>118</v>
      </c>
      <c r="F77" s="88" t="s">
        <v>119</v>
      </c>
      <c r="G77" s="88"/>
      <c r="H77" s="88"/>
      <c r="I77" s="88"/>
      <c r="J77" s="88"/>
    </row>
    <row r="78" ht="11.25" spans="1:10">
      <c r="A78" s="91">
        <v>501</v>
      </c>
      <c r="B78" s="92"/>
      <c r="C78" s="7" t="s">
        <v>120</v>
      </c>
      <c r="D78" s="93">
        <f>D79+D83+D88+D89</f>
        <v>159.12</v>
      </c>
      <c r="E78" s="7">
        <v>301</v>
      </c>
      <c r="F78" s="7"/>
      <c r="G78" s="7" t="s">
        <v>121</v>
      </c>
      <c r="H78" s="7">
        <f>H79+H80+H81+H83+H82+H84+H85+H86+H87+H88</f>
        <v>159.12</v>
      </c>
      <c r="I78" s="7"/>
      <c r="J78" s="7"/>
    </row>
    <row r="79" ht="11.25" spans="1:10">
      <c r="A79" s="91"/>
      <c r="B79" s="92" t="s">
        <v>122</v>
      </c>
      <c r="C79" s="7" t="s">
        <v>123</v>
      </c>
      <c r="D79" s="93">
        <f>H79+H80+H81+H82</f>
        <v>116.72</v>
      </c>
      <c r="E79" s="7"/>
      <c r="F79" s="92" t="s">
        <v>122</v>
      </c>
      <c r="G79" s="7" t="s">
        <v>124</v>
      </c>
      <c r="H79" s="94">
        <v>30.8</v>
      </c>
      <c r="I79" s="7"/>
      <c r="J79" s="7"/>
    </row>
    <row r="80" ht="11.25" spans="1:10">
      <c r="A80" s="91"/>
      <c r="B80" s="92"/>
      <c r="C80" s="7"/>
      <c r="D80" s="93"/>
      <c r="E80" s="7"/>
      <c r="F80" s="92" t="s">
        <v>125</v>
      </c>
      <c r="G80" s="7" t="s">
        <v>126</v>
      </c>
      <c r="H80" s="94">
        <v>74.73</v>
      </c>
      <c r="I80" s="7"/>
      <c r="J80" s="7"/>
    </row>
    <row r="81" ht="11.25" spans="1:10">
      <c r="A81" s="91"/>
      <c r="B81" s="92"/>
      <c r="C81" s="7"/>
      <c r="D81" s="93"/>
      <c r="E81" s="7"/>
      <c r="F81" s="92" t="s">
        <v>127</v>
      </c>
      <c r="G81" s="7" t="s">
        <v>128</v>
      </c>
      <c r="H81" s="94">
        <v>8.67</v>
      </c>
      <c r="I81" s="7"/>
      <c r="J81" s="7"/>
    </row>
    <row r="82" ht="11.25" spans="1:10">
      <c r="A82" s="91"/>
      <c r="B82" s="92"/>
      <c r="C82" s="7"/>
      <c r="D82" s="93"/>
      <c r="E82" s="7"/>
      <c r="F82" s="92" t="s">
        <v>129</v>
      </c>
      <c r="G82" s="7" t="s">
        <v>130</v>
      </c>
      <c r="H82" s="94">
        <v>2.52</v>
      </c>
      <c r="I82" s="7"/>
      <c r="J82" s="7"/>
    </row>
    <row r="83" ht="22.5" spans="1:10">
      <c r="A83" s="91"/>
      <c r="B83" s="92" t="s">
        <v>125</v>
      </c>
      <c r="C83" s="7" t="s">
        <v>131</v>
      </c>
      <c r="D83" s="93">
        <f>H83+H84+H85+H86+H87</f>
        <v>28.7</v>
      </c>
      <c r="E83" s="7"/>
      <c r="F83" s="92" t="s">
        <v>132</v>
      </c>
      <c r="G83" s="7" t="s">
        <v>133</v>
      </c>
      <c r="H83" s="7">
        <v>16.97</v>
      </c>
      <c r="I83" s="7"/>
      <c r="J83" s="7"/>
    </row>
    <row r="84" ht="11.25" spans="1:10">
      <c r="A84" s="91"/>
      <c r="B84" s="92"/>
      <c r="C84" s="7"/>
      <c r="D84" s="93"/>
      <c r="E84" s="7"/>
      <c r="F84" s="92" t="s">
        <v>134</v>
      </c>
      <c r="G84" s="7" t="s">
        <v>135</v>
      </c>
      <c r="H84" s="7"/>
      <c r="I84" s="7"/>
      <c r="J84" s="7"/>
    </row>
    <row r="85" ht="11.25" spans="1:10">
      <c r="A85" s="91"/>
      <c r="B85" s="92"/>
      <c r="C85" s="7"/>
      <c r="D85" s="93"/>
      <c r="E85" s="7"/>
      <c r="F85" s="9">
        <v>10</v>
      </c>
      <c r="G85" s="7" t="s">
        <v>136</v>
      </c>
      <c r="H85" s="94">
        <v>8.48</v>
      </c>
      <c r="I85" s="7"/>
      <c r="J85" s="7"/>
    </row>
    <row r="86" ht="11.25" spans="1:10">
      <c r="A86" s="91"/>
      <c r="B86" s="92"/>
      <c r="C86" s="7"/>
      <c r="D86" s="93"/>
      <c r="E86" s="7"/>
      <c r="F86" s="9">
        <v>11</v>
      </c>
      <c r="G86" s="7" t="s">
        <v>137</v>
      </c>
      <c r="H86" s="94">
        <v>2.4</v>
      </c>
      <c r="I86" s="7"/>
      <c r="J86" s="7"/>
    </row>
    <row r="87" ht="11.25" spans="1:10">
      <c r="A87" s="91"/>
      <c r="B87" s="92"/>
      <c r="C87" s="7"/>
      <c r="D87" s="93"/>
      <c r="E87" s="7"/>
      <c r="F87" s="9">
        <v>12</v>
      </c>
      <c r="G87" s="95" t="s">
        <v>138</v>
      </c>
      <c r="H87" s="94">
        <v>0.85</v>
      </c>
      <c r="I87" s="7"/>
      <c r="J87" s="7"/>
    </row>
    <row r="88" ht="11.25" spans="1:10">
      <c r="A88" s="91"/>
      <c r="B88" s="92" t="s">
        <v>127</v>
      </c>
      <c r="C88" s="7" t="s">
        <v>103</v>
      </c>
      <c r="D88" s="93">
        <f>H88</f>
        <v>13.7</v>
      </c>
      <c r="E88" s="7"/>
      <c r="F88" s="92">
        <v>13</v>
      </c>
      <c r="G88" s="95" t="s">
        <v>103</v>
      </c>
      <c r="H88" s="82">
        <v>13.7</v>
      </c>
      <c r="I88" s="7"/>
      <c r="J88" s="7"/>
    </row>
    <row r="89" ht="11.25" spans="1:10">
      <c r="A89" s="91"/>
      <c r="B89" s="92" t="s">
        <v>139</v>
      </c>
      <c r="C89" s="7" t="s">
        <v>140</v>
      </c>
      <c r="D89" s="93">
        <f>H89</f>
        <v>0</v>
      </c>
      <c r="E89" s="7"/>
      <c r="F89" s="92" t="s">
        <v>139</v>
      </c>
      <c r="G89" s="95" t="s">
        <v>140</v>
      </c>
      <c r="H89" s="7"/>
      <c r="I89" s="7"/>
      <c r="J89" s="7"/>
    </row>
    <row r="90" spans="1:10">
      <c r="A90" s="91" t="s">
        <v>141</v>
      </c>
      <c r="B90" s="92"/>
      <c r="C90" s="7" t="s">
        <v>142</v>
      </c>
      <c r="D90" s="93">
        <f>I90</f>
        <v>13.04</v>
      </c>
      <c r="E90" s="7">
        <v>302</v>
      </c>
      <c r="F90" s="92"/>
      <c r="G90" s="95" t="s">
        <v>143</v>
      </c>
      <c r="H90" s="145"/>
      <c r="I90" s="9">
        <f>I91+I92+I93+I94+I95+I96+I97+I98+I99+I100+I101+I102</f>
        <v>13.04</v>
      </c>
      <c r="J90" s="7"/>
    </row>
    <row r="91" spans="1:10">
      <c r="A91" s="91"/>
      <c r="B91" s="91" t="s">
        <v>122</v>
      </c>
      <c r="C91" s="91" t="s">
        <v>144</v>
      </c>
      <c r="D91" s="96">
        <f>I91+I92+I93+I94+I95+I96+I97</f>
        <v>8</v>
      </c>
      <c r="E91" s="7"/>
      <c r="F91" s="92" t="s">
        <v>122</v>
      </c>
      <c r="G91" s="95" t="s">
        <v>145</v>
      </c>
      <c r="H91" s="145"/>
      <c r="I91" s="9">
        <v>0.25</v>
      </c>
      <c r="J91" s="7"/>
    </row>
    <row r="92" spans="1:10">
      <c r="A92" s="91"/>
      <c r="B92" s="91"/>
      <c r="C92" s="91"/>
      <c r="D92" s="96"/>
      <c r="E92" s="7"/>
      <c r="F92" s="92" t="s">
        <v>125</v>
      </c>
      <c r="G92" s="95" t="s">
        <v>146</v>
      </c>
      <c r="H92" s="145"/>
      <c r="I92" s="9">
        <v>0.12</v>
      </c>
      <c r="J92" s="7"/>
    </row>
    <row r="93" spans="1:10">
      <c r="A93" s="91"/>
      <c r="B93" s="91"/>
      <c r="C93" s="91"/>
      <c r="D93" s="96"/>
      <c r="E93" s="7"/>
      <c r="F93" s="92" t="s">
        <v>147</v>
      </c>
      <c r="G93" s="95" t="s">
        <v>148</v>
      </c>
      <c r="H93" s="145"/>
      <c r="I93" s="9">
        <v>0.52</v>
      </c>
      <c r="J93" s="7"/>
    </row>
    <row r="94" spans="1:10">
      <c r="A94" s="91"/>
      <c r="B94" s="91"/>
      <c r="C94" s="91"/>
      <c r="D94" s="96"/>
      <c r="E94" s="7"/>
      <c r="F94" s="92" t="s">
        <v>149</v>
      </c>
      <c r="G94" s="95" t="s">
        <v>150</v>
      </c>
      <c r="H94" s="145"/>
      <c r="I94" s="9">
        <v>0.54</v>
      </c>
      <c r="J94" s="7"/>
    </row>
    <row r="95" spans="1:10">
      <c r="A95" s="91"/>
      <c r="B95" s="91"/>
      <c r="C95" s="91"/>
      <c r="D95" s="96"/>
      <c r="E95" s="7"/>
      <c r="F95" s="7">
        <v>8</v>
      </c>
      <c r="G95" s="95" t="s">
        <v>151</v>
      </c>
      <c r="H95" s="145"/>
      <c r="I95" s="9">
        <v>0.14</v>
      </c>
      <c r="J95" s="7"/>
    </row>
    <row r="96" spans="1:10">
      <c r="A96" s="91"/>
      <c r="B96" s="91"/>
      <c r="C96" s="91"/>
      <c r="D96" s="96"/>
      <c r="E96" s="7"/>
      <c r="F96" s="92" t="s">
        <v>152</v>
      </c>
      <c r="G96" s="95" t="s">
        <v>153</v>
      </c>
      <c r="H96" s="145"/>
      <c r="I96" s="9">
        <v>4.15</v>
      </c>
      <c r="J96" s="7"/>
    </row>
    <row r="97" spans="1:10">
      <c r="A97" s="91"/>
      <c r="B97" s="91"/>
      <c r="C97" s="91"/>
      <c r="D97" s="96"/>
      <c r="E97" s="7"/>
      <c r="F97" s="92" t="s">
        <v>154</v>
      </c>
      <c r="G97" s="95" t="s">
        <v>155</v>
      </c>
      <c r="H97" s="145"/>
      <c r="I97" s="9">
        <v>2.28</v>
      </c>
      <c r="J97" s="7"/>
    </row>
    <row r="98" spans="1:10">
      <c r="A98" s="91"/>
      <c r="B98" s="91"/>
      <c r="C98" s="91"/>
      <c r="D98" s="96"/>
      <c r="E98" s="7"/>
      <c r="F98" s="92" t="s">
        <v>156</v>
      </c>
      <c r="G98" s="95" t="s">
        <v>157</v>
      </c>
      <c r="H98" s="145"/>
      <c r="I98" s="9">
        <v>0.07</v>
      </c>
      <c r="J98" s="7"/>
    </row>
    <row r="99" spans="1:10">
      <c r="A99" s="91"/>
      <c r="B99" s="91" t="s">
        <v>139</v>
      </c>
      <c r="C99" s="7" t="s">
        <v>158</v>
      </c>
      <c r="D99" s="96">
        <f t="shared" ref="D99:D104" si="1">I99</f>
        <v>0.03</v>
      </c>
      <c r="E99" s="7"/>
      <c r="F99" s="92" t="s">
        <v>139</v>
      </c>
      <c r="G99" s="95" t="s">
        <v>158</v>
      </c>
      <c r="H99" s="145"/>
      <c r="I99" s="9">
        <v>0.03</v>
      </c>
      <c r="J99" s="7"/>
    </row>
    <row r="100" spans="1:10">
      <c r="A100" s="91"/>
      <c r="B100" s="92" t="s">
        <v>129</v>
      </c>
      <c r="C100" s="7" t="s">
        <v>159</v>
      </c>
      <c r="D100" s="96">
        <f t="shared" si="1"/>
        <v>0.96</v>
      </c>
      <c r="E100" s="7"/>
      <c r="F100" s="92" t="s">
        <v>160</v>
      </c>
      <c r="G100" s="95" t="s">
        <v>159</v>
      </c>
      <c r="H100" s="145"/>
      <c r="I100" s="9">
        <v>0.96</v>
      </c>
      <c r="J100" s="7"/>
    </row>
    <row r="101" spans="1:10">
      <c r="A101" s="91"/>
      <c r="B101" s="92" t="s">
        <v>132</v>
      </c>
      <c r="C101" s="7" t="s">
        <v>161</v>
      </c>
      <c r="D101" s="96">
        <f t="shared" si="1"/>
        <v>3.92</v>
      </c>
      <c r="E101" s="7"/>
      <c r="F101" s="92" t="s">
        <v>162</v>
      </c>
      <c r="G101" s="95" t="s">
        <v>161</v>
      </c>
      <c r="H101" s="145"/>
      <c r="I101" s="9">
        <v>3.92</v>
      </c>
      <c r="J101" s="9"/>
    </row>
    <row r="102" spans="1:10">
      <c r="A102" s="91"/>
      <c r="B102" s="92" t="s">
        <v>134</v>
      </c>
      <c r="C102" s="7" t="s">
        <v>163</v>
      </c>
      <c r="D102" s="96">
        <f t="shared" si="1"/>
        <v>0.06</v>
      </c>
      <c r="E102" s="7"/>
      <c r="F102" s="92" t="s">
        <v>164</v>
      </c>
      <c r="G102" s="95" t="s">
        <v>165</v>
      </c>
      <c r="H102" s="145"/>
      <c r="I102" s="9">
        <v>0.06</v>
      </c>
      <c r="J102" s="7"/>
    </row>
    <row r="103" spans="1:10">
      <c r="A103" s="91" t="s">
        <v>167</v>
      </c>
      <c r="B103" s="92"/>
      <c r="C103" s="7" t="s">
        <v>168</v>
      </c>
      <c r="D103" s="96">
        <f t="shared" si="1"/>
        <v>3.69</v>
      </c>
      <c r="E103" s="7">
        <v>303</v>
      </c>
      <c r="F103" s="7"/>
      <c r="G103" s="98" t="s">
        <v>168</v>
      </c>
      <c r="H103" s="145"/>
      <c r="I103" s="9">
        <f>I104</f>
        <v>3.69</v>
      </c>
      <c r="J103" s="9"/>
    </row>
    <row r="104" ht="11.25" spans="1:10">
      <c r="A104" s="91"/>
      <c r="B104" s="92" t="s">
        <v>139</v>
      </c>
      <c r="C104" s="7" t="s">
        <v>169</v>
      </c>
      <c r="D104" s="96">
        <f t="shared" si="1"/>
        <v>3.69</v>
      </c>
      <c r="E104" s="7"/>
      <c r="F104" s="9">
        <v>99</v>
      </c>
      <c r="G104" s="95" t="s">
        <v>169</v>
      </c>
      <c r="H104" s="9"/>
      <c r="I104" s="9">
        <v>3.69</v>
      </c>
      <c r="J104" s="9"/>
    </row>
    <row r="105" ht="11.25" spans="1:10">
      <c r="A105" s="9" t="s">
        <v>53</v>
      </c>
      <c r="B105" s="9"/>
      <c r="C105" s="9"/>
      <c r="D105" s="96">
        <f>D78+D90+D103</f>
        <v>175.85</v>
      </c>
      <c r="E105" s="7"/>
      <c r="F105" s="9"/>
      <c r="G105" s="9"/>
      <c r="H105" s="99">
        <f>H78</f>
        <v>159.12</v>
      </c>
      <c r="I105" s="9">
        <f>I90+I103</f>
        <v>16.73</v>
      </c>
      <c r="J105" s="9"/>
    </row>
    <row r="106" spans="1:10">
      <c r="A106" s="87"/>
      <c r="B106" s="87"/>
      <c r="C106" s="87"/>
      <c r="D106" s="100"/>
      <c r="E106" s="87"/>
      <c r="F106" s="87"/>
      <c r="G106" s="87"/>
      <c r="H106" s="87"/>
      <c r="I106" s="87"/>
      <c r="J106" s="87"/>
    </row>
  </sheetData>
  <mergeCells count="78">
    <mergeCell ref="A1:J1"/>
    <mergeCell ref="A2:C2"/>
    <mergeCell ref="A3:D3"/>
    <mergeCell ref="E3:I3"/>
    <mergeCell ref="A4:B4"/>
    <mergeCell ref="E4:F4"/>
    <mergeCell ref="A38:J38"/>
    <mergeCell ref="A39:J39"/>
    <mergeCell ref="A40:D40"/>
    <mergeCell ref="E40:I40"/>
    <mergeCell ref="A41:B41"/>
    <mergeCell ref="E41:F41"/>
    <mergeCell ref="B68:C68"/>
    <mergeCell ref="A73:J73"/>
    <mergeCell ref="A74:C74"/>
    <mergeCell ref="A75:D75"/>
    <mergeCell ref="E75:I75"/>
    <mergeCell ref="A76:B76"/>
    <mergeCell ref="E76:F76"/>
    <mergeCell ref="A7:A10"/>
    <mergeCell ref="A11:A15"/>
    <mergeCell ref="A19:A26"/>
    <mergeCell ref="A44:A46"/>
    <mergeCell ref="A47:A48"/>
    <mergeCell ref="A79:A82"/>
    <mergeCell ref="A83:A87"/>
    <mergeCell ref="A91:A98"/>
    <mergeCell ref="B7:B10"/>
    <mergeCell ref="B11:B15"/>
    <mergeCell ref="B19:B26"/>
    <mergeCell ref="B44:B46"/>
    <mergeCell ref="B47:B49"/>
    <mergeCell ref="B51:B52"/>
    <mergeCell ref="B79:B82"/>
    <mergeCell ref="B83:B87"/>
    <mergeCell ref="B91:B98"/>
    <mergeCell ref="C4:C5"/>
    <mergeCell ref="C7:C10"/>
    <mergeCell ref="C11:C15"/>
    <mergeCell ref="C19:C26"/>
    <mergeCell ref="C41:C42"/>
    <mergeCell ref="C44:C46"/>
    <mergeCell ref="C47:C49"/>
    <mergeCell ref="C51:C52"/>
    <mergeCell ref="C76:C77"/>
    <mergeCell ref="C79:C82"/>
    <mergeCell ref="C83:C87"/>
    <mergeCell ref="C91:C98"/>
    <mergeCell ref="D4:D5"/>
    <mergeCell ref="D7:D10"/>
    <mergeCell ref="D11:D15"/>
    <mergeCell ref="D19:D26"/>
    <mergeCell ref="D41:D42"/>
    <mergeCell ref="D44:D46"/>
    <mergeCell ref="D47:D49"/>
    <mergeCell ref="D51:D52"/>
    <mergeCell ref="D76:D77"/>
    <mergeCell ref="D79:D82"/>
    <mergeCell ref="D83:D87"/>
    <mergeCell ref="D91:D98"/>
    <mergeCell ref="E7:E10"/>
    <mergeCell ref="E11:E15"/>
    <mergeCell ref="E44:E46"/>
    <mergeCell ref="E47:E48"/>
    <mergeCell ref="E79:E82"/>
    <mergeCell ref="E83:E87"/>
    <mergeCell ref="G4:G5"/>
    <mergeCell ref="G41:G42"/>
    <mergeCell ref="G76:G77"/>
    <mergeCell ref="H4:H5"/>
    <mergeCell ref="H41:H42"/>
    <mergeCell ref="H76:H77"/>
    <mergeCell ref="I4:I5"/>
    <mergeCell ref="I41:I42"/>
    <mergeCell ref="I76:I77"/>
    <mergeCell ref="J3:J4"/>
    <mergeCell ref="J40:J42"/>
    <mergeCell ref="J75:J76"/>
  </mergeCells>
  <printOptions horizontalCentered="1"/>
  <pageMargins left="0.393055555555556" right="0" top="0.590277777777778" bottom="0.393055555555556" header="0.511805555555556" footer="0.511805555555556"/>
  <pageSetup paperSize="9" fitToHeight="999" orientation="landscape" horizontalDpi="6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2"/>
  <sheetViews>
    <sheetView showGridLines="0" topLeftCell="A23" workbookViewId="0">
      <selection activeCell="Z7" sqref="Z7"/>
    </sheetView>
  </sheetViews>
  <sheetFormatPr defaultColWidth="12" defaultRowHeight="13.5"/>
  <cols>
    <col min="1" max="18" width="9.66666666666667" style="1" customWidth="1"/>
    <col min="19" max="16377" width="12" style="1"/>
  </cols>
  <sheetData>
    <row r="1" s="1" customFormat="1" ht="30" customHeight="1" spans="1:18">
      <c r="A1" s="4" t="s">
        <v>179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20.45" customHeight="1" spans="1:18">
      <c r="A2" s="5" t="s">
        <v>50</v>
      </c>
      <c r="B2" s="5"/>
      <c r="C2" s="5"/>
      <c r="D2" s="5"/>
      <c r="E2" s="5"/>
      <c r="G2" s="66"/>
      <c r="Q2" s="58" t="s">
        <v>1</v>
      </c>
      <c r="R2" s="58"/>
    </row>
    <row r="3" s="1" customFormat="1" ht="49.15" customHeight="1" spans="1:18">
      <c r="A3" s="67" t="s">
        <v>180</v>
      </c>
      <c r="B3" s="67"/>
      <c r="C3" s="67"/>
      <c r="D3" s="67"/>
      <c r="E3" s="67"/>
      <c r="F3" s="67"/>
      <c r="G3" s="67" t="s">
        <v>181</v>
      </c>
      <c r="H3" s="67"/>
      <c r="I3" s="67"/>
      <c r="J3" s="67"/>
      <c r="K3" s="67"/>
      <c r="L3" s="67"/>
      <c r="M3" s="67" t="s">
        <v>182</v>
      </c>
      <c r="N3" s="67"/>
      <c r="O3" s="67"/>
      <c r="P3" s="67"/>
      <c r="Q3" s="67"/>
      <c r="R3" s="67"/>
    </row>
    <row r="4" s="1" customFormat="1" ht="49.15" customHeight="1" spans="1:18">
      <c r="A4" s="61" t="s">
        <v>53</v>
      </c>
      <c r="B4" s="49" t="s">
        <v>183</v>
      </c>
      <c r="C4" s="61" t="s">
        <v>184</v>
      </c>
      <c r="D4" s="61"/>
      <c r="E4" s="61"/>
      <c r="F4" s="49" t="s">
        <v>159</v>
      </c>
      <c r="G4" s="61" t="s">
        <v>53</v>
      </c>
      <c r="H4" s="49" t="s">
        <v>183</v>
      </c>
      <c r="I4" s="61" t="s">
        <v>184</v>
      </c>
      <c r="J4" s="61"/>
      <c r="K4" s="61"/>
      <c r="L4" s="49" t="s">
        <v>159</v>
      </c>
      <c r="M4" s="61" t="s">
        <v>53</v>
      </c>
      <c r="N4" s="49" t="s">
        <v>183</v>
      </c>
      <c r="O4" s="61" t="s">
        <v>184</v>
      </c>
      <c r="P4" s="61"/>
      <c r="Q4" s="61"/>
      <c r="R4" s="49" t="s">
        <v>159</v>
      </c>
    </row>
    <row r="5" s="1" customFormat="1" ht="52.5" customHeight="1" spans="1:18">
      <c r="A5" s="61"/>
      <c r="B5" s="49"/>
      <c r="C5" s="49" t="s">
        <v>79</v>
      </c>
      <c r="D5" s="49" t="s">
        <v>185</v>
      </c>
      <c r="E5" s="49" t="s">
        <v>186</v>
      </c>
      <c r="F5" s="49"/>
      <c r="G5" s="61"/>
      <c r="H5" s="49"/>
      <c r="I5" s="49" t="s">
        <v>79</v>
      </c>
      <c r="J5" s="49" t="s">
        <v>185</v>
      </c>
      <c r="K5" s="49" t="s">
        <v>186</v>
      </c>
      <c r="L5" s="49"/>
      <c r="M5" s="61"/>
      <c r="N5" s="49"/>
      <c r="O5" s="49" t="s">
        <v>79</v>
      </c>
      <c r="P5" s="49" t="s">
        <v>185</v>
      </c>
      <c r="Q5" s="49" t="s">
        <v>186</v>
      </c>
      <c r="R5" s="49"/>
    </row>
    <row r="6" s="1" customFormat="1" ht="43.5" customHeight="1" spans="1:18">
      <c r="A6" s="8">
        <f>C6</f>
        <v>426.42</v>
      </c>
      <c r="B6" s="8">
        <v>0</v>
      </c>
      <c r="C6" s="8">
        <f>D6+E6+F6</f>
        <v>426.42</v>
      </c>
      <c r="D6" s="8">
        <v>0</v>
      </c>
      <c r="E6" s="68">
        <v>326.42</v>
      </c>
      <c r="F6" s="69">
        <v>100</v>
      </c>
      <c r="G6" s="8">
        <f>I6</f>
        <v>326.42</v>
      </c>
      <c r="H6" s="8"/>
      <c r="I6" s="78">
        <v>326.42</v>
      </c>
      <c r="J6" s="8"/>
      <c r="K6" s="78">
        <v>326.42</v>
      </c>
      <c r="L6" s="78">
        <v>91.29</v>
      </c>
      <c r="M6" s="8">
        <f>O6</f>
        <v>190.71</v>
      </c>
      <c r="N6" s="8">
        <v>0</v>
      </c>
      <c r="O6" s="8">
        <f>Q6+R6</f>
        <v>190.71</v>
      </c>
      <c r="P6" s="8">
        <v>0</v>
      </c>
      <c r="Q6" s="82">
        <v>72.39</v>
      </c>
      <c r="R6" s="82">
        <v>118.32</v>
      </c>
    </row>
    <row r="7" s="1" customFormat="1" ht="43.5" customHeight="1" spans="1:18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="1" customFormat="1" ht="43.5" customHeight="1" spans="1:18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="1" customFormat="1" ht="43.5" customHeight="1" spans="1:18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="1" customFormat="1" ht="43.5" customHeight="1" spans="1:18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="1" customFormat="1" ht="18.75" spans="1:12">
      <c r="A11" s="70" t="s">
        <v>187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="1" customFormat="1" ht="18.75" spans="1:12">
      <c r="A12" s="34" t="s">
        <v>188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="1" customFormat="1"/>
    <row r="14" s="1" customFormat="1"/>
    <row r="15" s="1" customFormat="1"/>
    <row r="16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 ht="20.25" spans="1:18">
      <c r="A23" s="11" t="s">
        <v>189</v>
      </c>
      <c r="B23" s="2"/>
      <c r="C23" s="2"/>
      <c r="D23" s="2"/>
      <c r="E23" s="2"/>
      <c r="F23" s="2"/>
      <c r="G23" s="2"/>
      <c r="H23" s="1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="1" customFormat="1" ht="24" spans="1:18">
      <c r="A24" s="13" t="s">
        <v>179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="1" customFormat="1" spans="1:18">
      <c r="A25" s="71" t="s">
        <v>190</v>
      </c>
      <c r="B25" s="71"/>
      <c r="C25" s="71"/>
      <c r="D25" s="71"/>
      <c r="E25" s="2"/>
      <c r="F25" s="2"/>
      <c r="G25" s="62"/>
      <c r="H25" s="2"/>
      <c r="I25" s="2"/>
      <c r="J25" s="2"/>
      <c r="K25" s="2"/>
      <c r="L25" s="2"/>
      <c r="M25" s="2"/>
      <c r="N25" s="2"/>
      <c r="O25" s="2"/>
      <c r="P25" s="2"/>
      <c r="Q25" s="15" t="s">
        <v>1</v>
      </c>
      <c r="R25" s="15"/>
    </row>
    <row r="26" s="1" customFormat="1" spans="1:18">
      <c r="A26" s="26" t="s">
        <v>180</v>
      </c>
      <c r="B26" s="26"/>
      <c r="C26" s="26"/>
      <c r="D26" s="26"/>
      <c r="E26" s="26"/>
      <c r="F26" s="26"/>
      <c r="G26" s="26" t="s">
        <v>181</v>
      </c>
      <c r="H26" s="26"/>
      <c r="I26" s="26"/>
      <c r="J26" s="26"/>
      <c r="K26" s="26"/>
      <c r="L26" s="26"/>
      <c r="M26" s="26" t="s">
        <v>182</v>
      </c>
      <c r="N26" s="26"/>
      <c r="O26" s="26"/>
      <c r="P26" s="26"/>
      <c r="Q26" s="26"/>
      <c r="R26" s="26"/>
    </row>
    <row r="27" s="1" customFormat="1" spans="1:18">
      <c r="A27" s="18" t="s">
        <v>53</v>
      </c>
      <c r="B27" s="16" t="s">
        <v>183</v>
      </c>
      <c r="C27" s="18" t="s">
        <v>184</v>
      </c>
      <c r="D27" s="18"/>
      <c r="E27" s="18"/>
      <c r="F27" s="16" t="s">
        <v>159</v>
      </c>
      <c r="G27" s="18" t="s">
        <v>53</v>
      </c>
      <c r="H27" s="16" t="s">
        <v>183</v>
      </c>
      <c r="I27" s="18" t="s">
        <v>184</v>
      </c>
      <c r="J27" s="18"/>
      <c r="K27" s="18"/>
      <c r="L27" s="16" t="s">
        <v>159</v>
      </c>
      <c r="M27" s="18" t="s">
        <v>53</v>
      </c>
      <c r="N27" s="16" t="s">
        <v>183</v>
      </c>
      <c r="O27" s="18" t="s">
        <v>184</v>
      </c>
      <c r="P27" s="18"/>
      <c r="Q27" s="18"/>
      <c r="R27" s="16" t="s">
        <v>159</v>
      </c>
    </row>
    <row r="28" s="1" customFormat="1" ht="38.25" spans="1:18">
      <c r="A28" s="18"/>
      <c r="B28" s="16"/>
      <c r="C28" s="16" t="s">
        <v>79</v>
      </c>
      <c r="D28" s="16" t="s">
        <v>185</v>
      </c>
      <c r="E28" s="16" t="s">
        <v>186</v>
      </c>
      <c r="F28" s="16"/>
      <c r="G28" s="18"/>
      <c r="H28" s="16"/>
      <c r="I28" s="16" t="s">
        <v>79</v>
      </c>
      <c r="J28" s="16" t="s">
        <v>185</v>
      </c>
      <c r="K28" s="16" t="s">
        <v>186</v>
      </c>
      <c r="L28" s="16"/>
      <c r="M28" s="18"/>
      <c r="N28" s="16"/>
      <c r="O28" s="16" t="s">
        <v>79</v>
      </c>
      <c r="P28" s="16" t="s">
        <v>185</v>
      </c>
      <c r="Q28" s="16" t="s">
        <v>186</v>
      </c>
      <c r="R28" s="16"/>
    </row>
    <row r="29" s="1" customFormat="1" spans="1:19">
      <c r="A29" s="72">
        <f>B29+C29+F29</f>
        <v>15.21</v>
      </c>
      <c r="B29" s="72">
        <v>0</v>
      </c>
      <c r="C29" s="73">
        <f>D29+E29</f>
        <v>8.28</v>
      </c>
      <c r="D29" s="72">
        <v>0</v>
      </c>
      <c r="E29" s="73">
        <v>8.28</v>
      </c>
      <c r="F29" s="74">
        <v>6.93</v>
      </c>
      <c r="G29" s="72">
        <f>H29+I29+L29</f>
        <v>15.62</v>
      </c>
      <c r="H29" s="72">
        <v>0</v>
      </c>
      <c r="I29" s="79">
        <f>J29+K29</f>
        <v>14.37</v>
      </c>
      <c r="J29" s="72">
        <v>0</v>
      </c>
      <c r="K29" s="79">
        <v>14.37</v>
      </c>
      <c r="L29" s="72">
        <v>1.25</v>
      </c>
      <c r="M29" s="73">
        <f>N29+O29+R29</f>
        <v>15.34</v>
      </c>
      <c r="N29" s="72">
        <v>0</v>
      </c>
      <c r="O29" s="73">
        <f>P29+Q29</f>
        <v>8.28</v>
      </c>
      <c r="P29" s="72">
        <v>0</v>
      </c>
      <c r="Q29" s="73">
        <v>8.28</v>
      </c>
      <c r="R29" s="74">
        <v>7.06</v>
      </c>
      <c r="S29" s="83"/>
    </row>
    <row r="30" s="1" customFormat="1" spans="1:18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="1" customFormat="1" spans="1:18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="1" customFormat="1" spans="1:18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="1" customFormat="1" spans="1:18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="1" customFormat="1" ht="18.75" spans="1:18">
      <c r="A34" s="76" t="s">
        <v>187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2"/>
      <c r="N34" s="2"/>
      <c r="O34" s="2"/>
      <c r="P34" s="2"/>
      <c r="Q34" s="2"/>
      <c r="R34" s="2"/>
    </row>
    <row r="35" s="1" customFormat="1" ht="18.75" spans="1:18">
      <c r="A35" s="46" t="s">
        <v>191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2"/>
      <c r="N35" s="2"/>
      <c r="O35" s="2"/>
      <c r="P35" s="2"/>
      <c r="Q35" s="2"/>
      <c r="R35" s="2"/>
    </row>
    <row r="36" s="1" customFormat="1"/>
    <row r="37" s="1" customFormat="1"/>
    <row r="38" s="1" customFormat="1"/>
    <row r="39" s="1" customFormat="1"/>
    <row r="40" s="1" customFormat="1" ht="20.25" spans="1:18">
      <c r="A40" s="11" t="s">
        <v>189</v>
      </c>
      <c r="B40" s="2"/>
      <c r="C40" s="2"/>
      <c r="D40" s="2"/>
      <c r="E40" s="2"/>
      <c r="F40" s="2"/>
      <c r="G40" s="2"/>
      <c r="H40" s="1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="1" customFormat="1" ht="24" spans="1:18">
      <c r="A41" s="13" t="s">
        <v>179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="1" customFormat="1" spans="1:18">
      <c r="A42" s="71" t="s">
        <v>178</v>
      </c>
      <c r="B42" s="71"/>
      <c r="C42" s="71"/>
      <c r="D42" s="71"/>
      <c r="E42" s="2"/>
      <c r="F42" s="2"/>
      <c r="G42" s="62"/>
      <c r="H42" s="2"/>
      <c r="I42" s="2"/>
      <c r="J42" s="2"/>
      <c r="K42" s="2"/>
      <c r="L42" s="2"/>
      <c r="M42" s="2"/>
      <c r="N42" s="2"/>
      <c r="O42" s="2"/>
      <c r="P42" s="2"/>
      <c r="Q42" s="15" t="s">
        <v>1</v>
      </c>
      <c r="R42" s="15"/>
    </row>
    <row r="43" s="1" customFormat="1" spans="1:18">
      <c r="A43" s="26" t="s">
        <v>180</v>
      </c>
      <c r="B43" s="26"/>
      <c r="C43" s="26"/>
      <c r="D43" s="26"/>
      <c r="E43" s="26"/>
      <c r="F43" s="26"/>
      <c r="G43" s="26" t="s">
        <v>181</v>
      </c>
      <c r="H43" s="26"/>
      <c r="I43" s="26"/>
      <c r="J43" s="26"/>
      <c r="K43" s="26"/>
      <c r="L43" s="26"/>
      <c r="M43" s="26" t="s">
        <v>182</v>
      </c>
      <c r="N43" s="26"/>
      <c r="O43" s="26"/>
      <c r="P43" s="26"/>
      <c r="Q43" s="26"/>
      <c r="R43" s="26"/>
    </row>
    <row r="44" s="1" customFormat="1" spans="1:18">
      <c r="A44" s="18" t="s">
        <v>53</v>
      </c>
      <c r="B44" s="16" t="s">
        <v>183</v>
      </c>
      <c r="C44" s="18" t="s">
        <v>184</v>
      </c>
      <c r="D44" s="18"/>
      <c r="E44" s="18"/>
      <c r="F44" s="16" t="s">
        <v>159</v>
      </c>
      <c r="G44" s="18" t="s">
        <v>53</v>
      </c>
      <c r="H44" s="16" t="s">
        <v>183</v>
      </c>
      <c r="I44" s="18" t="s">
        <v>184</v>
      </c>
      <c r="J44" s="18"/>
      <c r="K44" s="18"/>
      <c r="L44" s="16" t="s">
        <v>159</v>
      </c>
      <c r="M44" s="18" t="s">
        <v>53</v>
      </c>
      <c r="N44" s="16" t="s">
        <v>183</v>
      </c>
      <c r="O44" s="18" t="s">
        <v>184</v>
      </c>
      <c r="P44" s="18"/>
      <c r="Q44" s="18"/>
      <c r="R44" s="16" t="s">
        <v>159</v>
      </c>
    </row>
    <row r="45" s="1" customFormat="1" ht="38.25" spans="1:18">
      <c r="A45" s="18"/>
      <c r="B45" s="16"/>
      <c r="C45" s="16" t="s">
        <v>79</v>
      </c>
      <c r="D45" s="16" t="s">
        <v>185</v>
      </c>
      <c r="E45" s="16" t="s">
        <v>186</v>
      </c>
      <c r="F45" s="16"/>
      <c r="G45" s="18"/>
      <c r="H45" s="16"/>
      <c r="I45" s="16" t="s">
        <v>79</v>
      </c>
      <c r="J45" s="16" t="s">
        <v>185</v>
      </c>
      <c r="K45" s="16" t="s">
        <v>186</v>
      </c>
      <c r="L45" s="16"/>
      <c r="M45" s="18"/>
      <c r="N45" s="16"/>
      <c r="O45" s="16" t="s">
        <v>79</v>
      </c>
      <c r="P45" s="16" t="s">
        <v>185</v>
      </c>
      <c r="Q45" s="16" t="s">
        <v>186</v>
      </c>
      <c r="R45" s="16"/>
    </row>
    <row r="46" s="1" customFormat="1" spans="1:18">
      <c r="A46" s="18"/>
      <c r="B46" s="18"/>
      <c r="C46" s="18"/>
      <c r="D46" s="18"/>
      <c r="E46" s="18"/>
      <c r="F46" s="77"/>
      <c r="G46" s="18"/>
      <c r="H46" s="18"/>
      <c r="I46" s="80"/>
      <c r="J46" s="18"/>
      <c r="K46" s="80"/>
      <c r="L46" s="18"/>
      <c r="M46" s="81">
        <f>N46+O46</f>
        <v>4.88</v>
      </c>
      <c r="N46" s="18">
        <v>0</v>
      </c>
      <c r="O46" s="81">
        <f>P46+Q46+R46</f>
        <v>4.88</v>
      </c>
      <c r="P46" s="18">
        <v>0</v>
      </c>
      <c r="Q46" s="81">
        <v>3.92</v>
      </c>
      <c r="R46" s="77">
        <v>0.96</v>
      </c>
    </row>
    <row r="47" s="1" customFormat="1" spans="1:18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="1" customFormat="1" spans="1:18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="1" customFormat="1" spans="1:18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="1" customFormat="1" spans="1:18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="1" customFormat="1" ht="18.75" spans="1:18">
      <c r="A51" s="76" t="s">
        <v>187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2"/>
      <c r="N51" s="2"/>
      <c r="O51" s="2"/>
      <c r="P51" s="2"/>
      <c r="Q51" s="2"/>
      <c r="R51" s="2"/>
    </row>
    <row r="52" s="1" customFormat="1" ht="18.75" spans="1:18">
      <c r="A52" s="46" t="s">
        <v>191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2"/>
      <c r="N52" s="2"/>
      <c r="O52" s="2"/>
      <c r="P52" s="2"/>
      <c r="Q52" s="2"/>
      <c r="R52" s="2"/>
    </row>
  </sheetData>
  <mergeCells count="60">
    <mergeCell ref="A1:R1"/>
    <mergeCell ref="A2:E2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24:R24"/>
    <mergeCell ref="A25:D25"/>
    <mergeCell ref="Q25:R25"/>
    <mergeCell ref="A26:F26"/>
    <mergeCell ref="G26:L26"/>
    <mergeCell ref="M26:R26"/>
    <mergeCell ref="C27:E27"/>
    <mergeCell ref="I27:K27"/>
    <mergeCell ref="O27:Q27"/>
    <mergeCell ref="A35:F35"/>
    <mergeCell ref="G35:L35"/>
    <mergeCell ref="A41:R41"/>
    <mergeCell ref="A42:D42"/>
    <mergeCell ref="Q42:R42"/>
    <mergeCell ref="A43:F43"/>
    <mergeCell ref="G43:L43"/>
    <mergeCell ref="M43:R43"/>
    <mergeCell ref="C44:E44"/>
    <mergeCell ref="I44:K44"/>
    <mergeCell ref="O44:Q44"/>
    <mergeCell ref="A52:F52"/>
    <mergeCell ref="G52:L52"/>
    <mergeCell ref="A4:A5"/>
    <mergeCell ref="A27:A28"/>
    <mergeCell ref="A44:A45"/>
    <mergeCell ref="B4:B5"/>
    <mergeCell ref="B27:B28"/>
    <mergeCell ref="B44:B45"/>
    <mergeCell ref="F4:F5"/>
    <mergeCell ref="F27:F28"/>
    <mergeCell ref="F44:F45"/>
    <mergeCell ref="G4:G5"/>
    <mergeCell ref="G27:G28"/>
    <mergeCell ref="G44:G45"/>
    <mergeCell ref="H4:H5"/>
    <mergeCell ref="H27:H28"/>
    <mergeCell ref="H44:H45"/>
    <mergeCell ref="L4:L5"/>
    <mergeCell ref="L27:L28"/>
    <mergeCell ref="L44:L45"/>
    <mergeCell ref="M4:M5"/>
    <mergeCell ref="M27:M28"/>
    <mergeCell ref="M44:M45"/>
    <mergeCell ref="N4:N5"/>
    <mergeCell ref="N27:N28"/>
    <mergeCell ref="N44:N45"/>
    <mergeCell ref="R4:R5"/>
    <mergeCell ref="R27:R28"/>
    <mergeCell ref="R44:R45"/>
  </mergeCells>
  <printOptions horizontalCentered="1"/>
  <pageMargins left="0.590277777777778" right="0.393055555555556" top="0.590277777777778" bottom="0.393055555555556" header="0.511805555555556" footer="0.511805555555556"/>
  <pageSetup paperSize="9" scale="57" fitToHeight="999" orientation="landscape" horizontalDpi="600" verticalDpi="6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showGridLines="0" workbookViewId="0">
      <selection activeCell="J15" sqref="J15"/>
    </sheetView>
  </sheetViews>
  <sheetFormatPr defaultColWidth="12" defaultRowHeight="13.5" outlineLevelCol="5"/>
  <cols>
    <col min="1" max="1" width="20.6666666666667" style="1" customWidth="1"/>
    <col min="2" max="2" width="18" style="1" customWidth="1"/>
    <col min="3" max="3" width="19.8333333333333" style="1" customWidth="1"/>
    <col min="4" max="4" width="19.6666666666667" style="1" customWidth="1"/>
    <col min="5" max="5" width="16.3333333333333" style="1" customWidth="1"/>
    <col min="6" max="6" width="16.5" style="1" customWidth="1"/>
    <col min="7" max="16384" width="12" style="1"/>
  </cols>
  <sheetData>
    <row r="1" s="1" customFormat="1" ht="36" customHeight="1" spans="1:6">
      <c r="A1" s="4" t="s">
        <v>192</v>
      </c>
      <c r="B1" s="4"/>
      <c r="C1" s="4"/>
      <c r="D1" s="4"/>
      <c r="E1" s="4"/>
      <c r="F1" s="4"/>
    </row>
    <row r="2" s="1" customFormat="1" ht="21" customHeight="1" spans="1:6">
      <c r="A2" s="5" t="s">
        <v>193</v>
      </c>
      <c r="B2" s="5"/>
      <c r="E2" s="58" t="s">
        <v>1</v>
      </c>
      <c r="F2" s="58"/>
    </row>
    <row r="3" s="1" customFormat="1" ht="40.5" customHeight="1" spans="1:6">
      <c r="A3" s="59" t="s">
        <v>77</v>
      </c>
      <c r="B3" s="59" t="s">
        <v>194</v>
      </c>
      <c r="C3" s="59" t="s">
        <v>195</v>
      </c>
      <c r="D3" s="59" t="s">
        <v>196</v>
      </c>
      <c r="E3" s="59"/>
      <c r="F3" s="59"/>
    </row>
    <row r="4" s="1" customFormat="1" ht="31.5" customHeight="1" spans="1:6">
      <c r="A4" s="59"/>
      <c r="B4" s="59"/>
      <c r="C4" s="59"/>
      <c r="D4" s="59" t="s">
        <v>53</v>
      </c>
      <c r="E4" s="59" t="s">
        <v>80</v>
      </c>
      <c r="F4" s="59" t="s">
        <v>81</v>
      </c>
    </row>
    <row r="5" s="1" customFormat="1" ht="27.6" customHeight="1" spans="1:6">
      <c r="A5" s="60"/>
      <c r="B5" s="60"/>
      <c r="C5" s="60"/>
      <c r="D5" s="60"/>
      <c r="E5" s="60"/>
      <c r="F5" s="60"/>
    </row>
    <row r="6" s="1" customFormat="1" ht="27.6" customHeight="1" spans="1:6">
      <c r="A6" s="60"/>
      <c r="B6" s="60"/>
      <c r="C6" s="60"/>
      <c r="D6" s="60"/>
      <c r="E6" s="60"/>
      <c r="F6" s="60"/>
    </row>
    <row r="7" s="1" customFormat="1" ht="27.6" customHeight="1" spans="1:6">
      <c r="A7" s="60"/>
      <c r="B7" s="60"/>
      <c r="C7" s="60"/>
      <c r="D7" s="60"/>
      <c r="E7" s="60"/>
      <c r="F7" s="60"/>
    </row>
    <row r="8" s="1" customFormat="1" ht="27.6" customHeight="1" spans="1:6">
      <c r="A8" s="60"/>
      <c r="B8" s="60"/>
      <c r="C8" s="60"/>
      <c r="D8" s="60"/>
      <c r="E8" s="60"/>
      <c r="F8" s="60"/>
    </row>
    <row r="9" s="1" customFormat="1" ht="27.6" customHeight="1" spans="1:6">
      <c r="A9" s="60"/>
      <c r="B9" s="60"/>
      <c r="C9" s="60"/>
      <c r="D9" s="60"/>
      <c r="E9" s="60"/>
      <c r="F9" s="60"/>
    </row>
    <row r="10" s="1" customFormat="1" ht="27.6" customHeight="1" spans="1:6">
      <c r="A10" s="60"/>
      <c r="B10" s="60"/>
      <c r="C10" s="60"/>
      <c r="D10" s="60"/>
      <c r="E10" s="60"/>
      <c r="F10" s="60"/>
    </row>
    <row r="11" s="1" customFormat="1" ht="27.6" customHeight="1" spans="1:6">
      <c r="A11" s="60"/>
      <c r="B11" s="60"/>
      <c r="C11" s="60"/>
      <c r="D11" s="60"/>
      <c r="E11" s="60"/>
      <c r="F11" s="60"/>
    </row>
    <row r="12" s="1" customFormat="1" ht="27.6" customHeight="1" spans="1:6">
      <c r="A12" s="60"/>
      <c r="B12" s="60"/>
      <c r="C12" s="60"/>
      <c r="D12" s="60"/>
      <c r="E12" s="60"/>
      <c r="F12" s="60"/>
    </row>
    <row r="13" s="1" customFormat="1" ht="27.6" customHeight="1" spans="1:6">
      <c r="A13" s="60"/>
      <c r="B13" s="60"/>
      <c r="C13" s="60"/>
      <c r="D13" s="60"/>
      <c r="E13" s="60"/>
      <c r="F13" s="60"/>
    </row>
    <row r="14" s="1" customFormat="1" ht="27.6" customHeight="1" spans="1:6">
      <c r="A14" s="60"/>
      <c r="B14" s="60"/>
      <c r="C14" s="60"/>
      <c r="D14" s="60"/>
      <c r="E14" s="60"/>
      <c r="F14" s="60"/>
    </row>
    <row r="15" s="1" customFormat="1" ht="27.6" customHeight="1" spans="1:6">
      <c r="A15" s="60"/>
      <c r="B15" s="60"/>
      <c r="C15" s="60"/>
      <c r="D15" s="60"/>
      <c r="E15" s="60"/>
      <c r="F15" s="60"/>
    </row>
    <row r="16" s="1" customFormat="1" ht="27.6" customHeight="1" spans="1:6">
      <c r="A16" s="60"/>
      <c r="B16" s="60"/>
      <c r="C16" s="60"/>
      <c r="D16" s="60"/>
      <c r="E16" s="60"/>
      <c r="F16" s="60"/>
    </row>
    <row r="17" s="1" customFormat="1" ht="27.6" customHeight="1" spans="1:6">
      <c r="A17" s="60"/>
      <c r="B17" s="60"/>
      <c r="C17" s="60"/>
      <c r="D17" s="60"/>
      <c r="E17" s="60"/>
      <c r="F17" s="60"/>
    </row>
    <row r="18" s="1" customFormat="1" ht="27.6" customHeight="1" spans="1:6">
      <c r="A18" s="60"/>
      <c r="B18" s="60"/>
      <c r="C18" s="60"/>
      <c r="D18" s="60"/>
      <c r="E18" s="60"/>
      <c r="F18" s="60"/>
    </row>
    <row r="19" s="1" customFormat="1" ht="27.6" customHeight="1" spans="1:6">
      <c r="A19" s="60"/>
      <c r="B19" s="60"/>
      <c r="C19" s="60"/>
      <c r="D19" s="60"/>
      <c r="E19" s="60"/>
      <c r="F19" s="60"/>
    </row>
    <row r="20" s="1" customFormat="1" ht="27.6" customHeight="1" spans="1:6">
      <c r="A20" s="61" t="s">
        <v>53</v>
      </c>
      <c r="B20" s="61"/>
      <c r="C20" s="60"/>
      <c r="D20" s="60"/>
      <c r="E20" s="60"/>
      <c r="F20" s="60"/>
    </row>
    <row r="21" s="1" customFormat="1" ht="18.75" spans="1:6">
      <c r="A21" s="34" t="s">
        <v>187</v>
      </c>
      <c r="B21" s="34"/>
      <c r="C21" s="34"/>
      <c r="D21" s="34"/>
      <c r="E21" s="34"/>
      <c r="F21" s="34"/>
    </row>
    <row r="22" s="1" customFormat="1" ht="18.75" spans="1:6">
      <c r="A22" s="34" t="s">
        <v>197</v>
      </c>
      <c r="B22" s="34"/>
      <c r="C22" s="34"/>
      <c r="D22" s="34"/>
      <c r="E22" s="34"/>
      <c r="F22" s="34"/>
    </row>
    <row r="24" s="1" customFormat="1" ht="20.25" spans="1:6">
      <c r="A24" s="11" t="s">
        <v>198</v>
      </c>
      <c r="B24" s="2"/>
      <c r="C24" s="2"/>
      <c r="D24" s="2"/>
      <c r="E24" s="2"/>
      <c r="F24" s="2"/>
    </row>
    <row r="25" s="1" customFormat="1" ht="24" spans="1:6">
      <c r="A25" s="13" t="s">
        <v>192</v>
      </c>
      <c r="B25" s="13"/>
      <c r="C25" s="13"/>
      <c r="D25" s="13"/>
      <c r="E25" s="13"/>
      <c r="F25" s="13"/>
    </row>
    <row r="26" s="1" customFormat="1" spans="1:6">
      <c r="A26" s="62" t="s">
        <v>199</v>
      </c>
      <c r="B26" s="2"/>
      <c r="C26" s="2"/>
      <c r="D26" s="2"/>
      <c r="E26" s="15" t="s">
        <v>1</v>
      </c>
      <c r="F26" s="15"/>
    </row>
    <row r="27" s="1" customFormat="1" spans="1:6">
      <c r="A27" s="63" t="s">
        <v>77</v>
      </c>
      <c r="B27" s="63" t="s">
        <v>194</v>
      </c>
      <c r="C27" s="64" t="s">
        <v>195</v>
      </c>
      <c r="D27" s="64" t="s">
        <v>196</v>
      </c>
      <c r="E27" s="64"/>
      <c r="F27" s="64"/>
    </row>
    <row r="28" s="1" customFormat="1" spans="1:6">
      <c r="A28" s="63"/>
      <c r="B28" s="63"/>
      <c r="C28" s="64"/>
      <c r="D28" s="64" t="s">
        <v>53</v>
      </c>
      <c r="E28" s="64" t="s">
        <v>80</v>
      </c>
      <c r="F28" s="64" t="s">
        <v>81</v>
      </c>
    </row>
    <row r="29" s="1" customFormat="1" spans="1:6">
      <c r="A29" s="18"/>
      <c r="B29" s="18"/>
      <c r="C29" s="18"/>
      <c r="D29" s="22">
        <v>0</v>
      </c>
      <c r="E29" s="22">
        <v>0</v>
      </c>
      <c r="F29" s="22">
        <v>0</v>
      </c>
    </row>
    <row r="30" s="1" customFormat="1" spans="1:6">
      <c r="A30" s="18"/>
      <c r="B30" s="18"/>
      <c r="C30" s="18"/>
      <c r="D30" s="22"/>
      <c r="E30" s="22"/>
      <c r="F30" s="22"/>
    </row>
    <row r="31" s="1" customFormat="1" spans="1:6">
      <c r="A31" s="18"/>
      <c r="B31" s="18"/>
      <c r="C31" s="18"/>
      <c r="D31" s="22"/>
      <c r="E31" s="22"/>
      <c r="F31" s="22"/>
    </row>
    <row r="32" s="1" customFormat="1" spans="1:6">
      <c r="A32" s="18"/>
      <c r="B32" s="18"/>
      <c r="C32" s="18"/>
      <c r="D32" s="22"/>
      <c r="E32" s="22"/>
      <c r="F32" s="22"/>
    </row>
    <row r="33" s="1" customFormat="1" spans="1:6">
      <c r="A33" s="18"/>
      <c r="B33" s="18"/>
      <c r="C33" s="18"/>
      <c r="D33" s="18"/>
      <c r="E33" s="18"/>
      <c r="F33" s="18"/>
    </row>
    <row r="34" s="1" customFormat="1" spans="1:6">
      <c r="A34" s="18"/>
      <c r="B34" s="18"/>
      <c r="C34" s="18"/>
      <c r="D34" s="18"/>
      <c r="E34" s="18"/>
      <c r="F34" s="18"/>
    </row>
    <row r="35" s="1" customFormat="1" spans="1:6">
      <c r="A35" s="17"/>
      <c r="B35" s="17"/>
      <c r="C35" s="17"/>
      <c r="D35" s="17"/>
      <c r="E35" s="17"/>
      <c r="F35" s="17"/>
    </row>
    <row r="36" s="1" customFormat="1" spans="1:6">
      <c r="A36" s="17"/>
      <c r="B36" s="17"/>
      <c r="C36" s="17"/>
      <c r="D36" s="17"/>
      <c r="E36" s="17"/>
      <c r="F36" s="17"/>
    </row>
    <row r="37" s="1" customFormat="1" spans="1:6">
      <c r="A37" s="17"/>
      <c r="B37" s="17"/>
      <c r="C37" s="17"/>
      <c r="D37" s="17"/>
      <c r="E37" s="17"/>
      <c r="F37" s="17"/>
    </row>
    <row r="38" s="1" customFormat="1" spans="1:6">
      <c r="A38" s="17"/>
      <c r="B38" s="17"/>
      <c r="C38" s="17"/>
      <c r="D38" s="17"/>
      <c r="E38" s="17"/>
      <c r="F38" s="17"/>
    </row>
    <row r="39" s="1" customFormat="1" spans="1:6">
      <c r="A39" s="17"/>
      <c r="B39" s="17"/>
      <c r="C39" s="17"/>
      <c r="D39" s="17"/>
      <c r="E39" s="17"/>
      <c r="F39" s="17"/>
    </row>
    <row r="40" s="1" customFormat="1" spans="1:6">
      <c r="A40" s="17"/>
      <c r="B40" s="17"/>
      <c r="C40" s="17"/>
      <c r="D40" s="17"/>
      <c r="E40" s="17"/>
      <c r="F40" s="17"/>
    </row>
    <row r="41" s="1" customFormat="1" spans="1:6">
      <c r="A41" s="17"/>
      <c r="B41" s="17"/>
      <c r="C41" s="17"/>
      <c r="D41" s="17"/>
      <c r="E41" s="17"/>
      <c r="F41" s="17"/>
    </row>
    <row r="42" s="1" customFormat="1" spans="1:6">
      <c r="A42" s="17"/>
      <c r="B42" s="17"/>
      <c r="C42" s="17"/>
      <c r="D42" s="17"/>
      <c r="E42" s="17"/>
      <c r="F42" s="17"/>
    </row>
    <row r="43" s="1" customFormat="1" spans="1:6">
      <c r="A43" s="17"/>
      <c r="B43" s="17"/>
      <c r="C43" s="17"/>
      <c r="D43" s="17"/>
      <c r="E43" s="17"/>
      <c r="F43" s="17"/>
    </row>
    <row r="44" s="1" customFormat="1" spans="1:6">
      <c r="A44" s="18" t="s">
        <v>53</v>
      </c>
      <c r="B44" s="18"/>
      <c r="C44" s="17"/>
      <c r="D44" s="17"/>
      <c r="E44" s="17"/>
      <c r="F44" s="17"/>
    </row>
    <row r="45" s="1" customFormat="1" ht="14.25" spans="1:6">
      <c r="A45" s="65" t="s">
        <v>200</v>
      </c>
      <c r="B45" s="65"/>
      <c r="C45" s="65"/>
      <c r="D45" s="65"/>
      <c r="E45" s="65"/>
      <c r="F45" s="65"/>
    </row>
    <row r="51" s="1" customFormat="1" ht="20.25" spans="1:6">
      <c r="A51" s="11" t="s">
        <v>198</v>
      </c>
      <c r="B51" s="2"/>
      <c r="C51" s="2"/>
      <c r="D51" s="2"/>
      <c r="E51" s="2"/>
      <c r="F51" s="2"/>
    </row>
    <row r="52" s="1" customFormat="1" ht="24" spans="1:6">
      <c r="A52" s="13" t="s">
        <v>192</v>
      </c>
      <c r="B52" s="13"/>
      <c r="C52" s="13"/>
      <c r="D52" s="13"/>
      <c r="E52" s="13"/>
      <c r="F52" s="13"/>
    </row>
    <row r="53" s="1" customFormat="1" spans="1:6">
      <c r="A53" s="62" t="s">
        <v>201</v>
      </c>
      <c r="B53" s="2"/>
      <c r="C53" s="2"/>
      <c r="D53" s="2"/>
      <c r="E53" s="15" t="s">
        <v>1</v>
      </c>
      <c r="F53" s="15"/>
    </row>
    <row r="54" s="1" customFormat="1" spans="1:6">
      <c r="A54" s="63" t="s">
        <v>77</v>
      </c>
      <c r="B54" s="63" t="s">
        <v>194</v>
      </c>
      <c r="C54" s="64" t="s">
        <v>195</v>
      </c>
      <c r="D54" s="64" t="s">
        <v>196</v>
      </c>
      <c r="E54" s="64"/>
      <c r="F54" s="64"/>
    </row>
    <row r="55" s="1" customFormat="1" spans="1:6">
      <c r="A55" s="63"/>
      <c r="B55" s="63"/>
      <c r="C55" s="64"/>
      <c r="D55" s="64" t="s">
        <v>53</v>
      </c>
      <c r="E55" s="64" t="s">
        <v>80</v>
      </c>
      <c r="F55" s="64" t="s">
        <v>81</v>
      </c>
    </row>
    <row r="56" s="1" customFormat="1" spans="1:6">
      <c r="A56" s="18"/>
      <c r="B56" s="18"/>
      <c r="C56" s="18"/>
      <c r="D56" s="22">
        <v>0</v>
      </c>
      <c r="E56" s="22">
        <v>0</v>
      </c>
      <c r="F56" s="22">
        <v>0</v>
      </c>
    </row>
    <row r="57" s="1" customFormat="1" spans="1:6">
      <c r="A57" s="18"/>
      <c r="B57" s="18"/>
      <c r="C57" s="18"/>
      <c r="D57" s="22"/>
      <c r="E57" s="22"/>
      <c r="F57" s="22"/>
    </row>
    <row r="58" s="1" customFormat="1" spans="1:6">
      <c r="A58" s="18"/>
      <c r="B58" s="18"/>
      <c r="C58" s="18"/>
      <c r="D58" s="22"/>
      <c r="E58" s="22"/>
      <c r="F58" s="22"/>
    </row>
    <row r="59" s="1" customFormat="1" spans="1:6">
      <c r="A59" s="18"/>
      <c r="B59" s="18"/>
      <c r="C59" s="18"/>
      <c r="D59" s="22"/>
      <c r="E59" s="22"/>
      <c r="F59" s="22"/>
    </row>
    <row r="60" s="1" customFormat="1" spans="1:6">
      <c r="A60" s="18"/>
      <c r="B60" s="18"/>
      <c r="C60" s="18"/>
      <c r="D60" s="18"/>
      <c r="E60" s="18"/>
      <c r="F60" s="18"/>
    </row>
    <row r="61" s="1" customFormat="1" spans="1:6">
      <c r="A61" s="18"/>
      <c r="B61" s="18"/>
      <c r="C61" s="18"/>
      <c r="D61" s="18"/>
      <c r="E61" s="18"/>
      <c r="F61" s="18"/>
    </row>
    <row r="62" s="1" customFormat="1" spans="1:6">
      <c r="A62" s="17"/>
      <c r="B62" s="17"/>
      <c r="C62" s="17"/>
      <c r="D62" s="17"/>
      <c r="E62" s="17"/>
      <c r="F62" s="17"/>
    </row>
    <row r="63" s="1" customFormat="1" spans="1:6">
      <c r="A63" s="17"/>
      <c r="B63" s="17"/>
      <c r="C63" s="17"/>
      <c r="D63" s="17"/>
      <c r="E63" s="17"/>
      <c r="F63" s="17"/>
    </row>
    <row r="64" s="1" customFormat="1" spans="1:6">
      <c r="A64" s="17"/>
      <c r="B64" s="17"/>
      <c r="C64" s="17"/>
      <c r="D64" s="17"/>
      <c r="E64" s="17"/>
      <c r="F64" s="17"/>
    </row>
    <row r="65" s="1" customFormat="1" spans="1:6">
      <c r="A65" s="17"/>
      <c r="B65" s="17"/>
      <c r="C65" s="17"/>
      <c r="D65" s="17"/>
      <c r="E65" s="17"/>
      <c r="F65" s="17"/>
    </row>
    <row r="66" s="1" customFormat="1" spans="1:6">
      <c r="A66" s="17"/>
      <c r="B66" s="17"/>
      <c r="C66" s="17"/>
      <c r="D66" s="17"/>
      <c r="E66" s="17"/>
      <c r="F66" s="17"/>
    </row>
    <row r="67" s="1" customFormat="1" spans="1:6">
      <c r="A67" s="17"/>
      <c r="B67" s="17"/>
      <c r="C67" s="17"/>
      <c r="D67" s="17"/>
      <c r="E67" s="17"/>
      <c r="F67" s="17"/>
    </row>
    <row r="68" s="1" customFormat="1" spans="1:6">
      <c r="A68" s="17"/>
      <c r="B68" s="17"/>
      <c r="C68" s="17"/>
      <c r="D68" s="17"/>
      <c r="E68" s="17"/>
      <c r="F68" s="17"/>
    </row>
    <row r="69" s="1" customFormat="1" spans="1:6">
      <c r="A69" s="17"/>
      <c r="B69" s="17"/>
      <c r="C69" s="17"/>
      <c r="D69" s="17"/>
      <c r="E69" s="17"/>
      <c r="F69" s="17"/>
    </row>
    <row r="70" s="1" customFormat="1" spans="1:6">
      <c r="A70" s="17"/>
      <c r="B70" s="17"/>
      <c r="C70" s="17"/>
      <c r="D70" s="17"/>
      <c r="E70" s="17"/>
      <c r="F70" s="17"/>
    </row>
    <row r="71" s="1" customFormat="1" spans="1:6">
      <c r="A71" s="18" t="s">
        <v>53</v>
      </c>
      <c r="B71" s="18"/>
      <c r="C71" s="17"/>
      <c r="D71" s="17"/>
      <c r="E71" s="17"/>
      <c r="F71" s="17"/>
    </row>
    <row r="72" s="1" customFormat="1" ht="14.25" spans="1:6">
      <c r="A72" s="65" t="s">
        <v>200</v>
      </c>
      <c r="B72" s="65"/>
      <c r="C72" s="65"/>
      <c r="D72" s="65"/>
      <c r="E72" s="65"/>
      <c r="F72" s="65"/>
    </row>
  </sheetData>
  <mergeCells count="22">
    <mergeCell ref="A1:F1"/>
    <mergeCell ref="A2:B2"/>
    <mergeCell ref="E2:F2"/>
    <mergeCell ref="D3:F3"/>
    <mergeCell ref="A20:B20"/>
    <mergeCell ref="A21:F21"/>
    <mergeCell ref="A22:F22"/>
    <mergeCell ref="A25:F25"/>
    <mergeCell ref="E26:F26"/>
    <mergeCell ref="D27:F27"/>
    <mergeCell ref="A44:B44"/>
    <mergeCell ref="A45:F45"/>
    <mergeCell ref="A52:F52"/>
    <mergeCell ref="E53:F53"/>
    <mergeCell ref="D54:F54"/>
    <mergeCell ref="A71:B71"/>
    <mergeCell ref="A72:F72"/>
    <mergeCell ref="A3:A4"/>
    <mergeCell ref="B3:B4"/>
    <mergeCell ref="C3:C4"/>
    <mergeCell ref="C27:C28"/>
    <mergeCell ref="C54:C55"/>
  </mergeCells>
  <printOptions horizontalCentered="1"/>
  <pageMargins left="0.590277777777778" right="0.393055555555556" top="0.590277777777778" bottom="0.393055555555556" header="0.511805555555556" footer="0.511805555555556"/>
  <pageSetup paperSize="9" scale="73" fitToHeight="999" orientation="landscape" horizontalDpi="600" verticalDpi="6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showGridLines="0" topLeftCell="A17" workbookViewId="0">
      <selection activeCell="A26" sqref="A26"/>
    </sheetView>
  </sheetViews>
  <sheetFormatPr defaultColWidth="12" defaultRowHeight="13.5" outlineLevelCol="3"/>
  <cols>
    <col min="1" max="4" width="41.8333333333333" style="1" customWidth="1"/>
    <col min="5" max="16372" width="12" style="1"/>
  </cols>
  <sheetData>
    <row r="1" s="1" customFormat="1" ht="33.75" customHeight="1" spans="1:4">
      <c r="A1" s="4" t="s">
        <v>202</v>
      </c>
      <c r="B1" s="4"/>
      <c r="C1" s="4"/>
      <c r="D1" s="4"/>
    </row>
    <row r="2" s="1" customFormat="1" ht="21.6" customHeight="1" spans="1:4">
      <c r="A2" s="5" t="s">
        <v>193</v>
      </c>
      <c r="B2" s="5"/>
      <c r="D2" s="47" t="s">
        <v>1</v>
      </c>
    </row>
    <row r="3" s="1" customFormat="1" ht="24" customHeight="1" spans="1:4">
      <c r="A3" s="48" t="s">
        <v>2</v>
      </c>
      <c r="B3" s="48"/>
      <c r="C3" s="48" t="s">
        <v>51</v>
      </c>
      <c r="D3" s="48"/>
    </row>
    <row r="4" s="1" customFormat="1" ht="24" customHeight="1" spans="1:4">
      <c r="A4" s="49" t="s">
        <v>5</v>
      </c>
      <c r="B4" s="49" t="s">
        <v>52</v>
      </c>
      <c r="C4" s="49" t="s">
        <v>5</v>
      </c>
      <c r="D4" s="49" t="s">
        <v>52</v>
      </c>
    </row>
    <row r="5" s="1" customFormat="1" ht="24" customHeight="1" spans="1:4">
      <c r="A5" s="50" t="s">
        <v>203</v>
      </c>
      <c r="B5" s="51">
        <v>3939.91</v>
      </c>
      <c r="C5" s="50" t="s">
        <v>204</v>
      </c>
      <c r="D5" s="51">
        <v>3283.15</v>
      </c>
    </row>
    <row r="6" s="1" customFormat="1" ht="24" customHeight="1" spans="1:4">
      <c r="A6" s="50" t="s">
        <v>205</v>
      </c>
      <c r="B6" s="7"/>
      <c r="C6" s="50" t="s">
        <v>206</v>
      </c>
      <c r="D6" s="7"/>
    </row>
    <row r="7" s="1" customFormat="1" ht="24" customHeight="1" spans="1:4">
      <c r="A7" s="50" t="s">
        <v>207</v>
      </c>
      <c r="B7" s="7"/>
      <c r="C7" s="50" t="s">
        <v>208</v>
      </c>
      <c r="D7" s="7"/>
    </row>
    <row r="8" s="1" customFormat="1" ht="24" customHeight="1" spans="1:4">
      <c r="A8" s="50" t="s">
        <v>209</v>
      </c>
      <c r="B8" s="7"/>
      <c r="C8" s="50" t="s">
        <v>210</v>
      </c>
      <c r="D8" s="7"/>
    </row>
    <row r="9" s="1" customFormat="1" ht="24" customHeight="1" spans="1:4">
      <c r="A9" s="50" t="s">
        <v>211</v>
      </c>
      <c r="B9" s="7"/>
      <c r="C9" s="50" t="s">
        <v>212</v>
      </c>
      <c r="D9" s="7"/>
    </row>
    <row r="10" s="1" customFormat="1" ht="24" customHeight="1" spans="1:4">
      <c r="A10" s="49"/>
      <c r="B10" s="7"/>
      <c r="C10" s="50" t="s">
        <v>213</v>
      </c>
      <c r="D10" s="7"/>
    </row>
    <row r="11" s="1" customFormat="1" ht="24" customHeight="1" spans="1:4">
      <c r="A11" s="49"/>
      <c r="B11" s="7"/>
      <c r="C11" s="50" t="s">
        <v>214</v>
      </c>
      <c r="D11" s="7"/>
    </row>
    <row r="12" s="1" customFormat="1" ht="24" customHeight="1" spans="1:4">
      <c r="A12" s="49"/>
      <c r="B12" s="7"/>
      <c r="C12" s="50" t="s">
        <v>23</v>
      </c>
      <c r="D12" s="52">
        <v>275.73</v>
      </c>
    </row>
    <row r="13" s="1" customFormat="1" ht="24" customHeight="1" spans="1:4">
      <c r="A13" s="49"/>
      <c r="B13" s="7"/>
      <c r="C13" s="50" t="s">
        <v>215</v>
      </c>
      <c r="D13" s="52">
        <v>168.37</v>
      </c>
    </row>
    <row r="14" s="1" customFormat="1" ht="24" customHeight="1" spans="1:4">
      <c r="A14" s="49" t="s">
        <v>45</v>
      </c>
      <c r="B14" s="51">
        <v>3939.91</v>
      </c>
      <c r="C14" s="50" t="s">
        <v>216</v>
      </c>
      <c r="D14" s="52">
        <v>212.66</v>
      </c>
    </row>
    <row r="15" s="1" customFormat="1" ht="24" customHeight="1" spans="1:4">
      <c r="A15" s="50" t="s">
        <v>217</v>
      </c>
      <c r="B15" s="7"/>
      <c r="C15" s="49" t="s">
        <v>46</v>
      </c>
      <c r="D15" s="7">
        <f>SUM(D5:D14)</f>
        <v>3939.91</v>
      </c>
    </row>
    <row r="16" s="1" customFormat="1" ht="24" customHeight="1" spans="1:4">
      <c r="A16" s="50" t="s">
        <v>218</v>
      </c>
      <c r="B16" s="7"/>
      <c r="C16" s="50" t="s">
        <v>219</v>
      </c>
      <c r="D16" s="7"/>
    </row>
    <row r="17" s="1" customFormat="1" ht="24" customHeight="1" spans="1:4">
      <c r="A17" s="49"/>
      <c r="B17" s="7"/>
      <c r="C17" s="49"/>
      <c r="D17" s="49"/>
    </row>
    <row r="18" s="1" customFormat="1" ht="24" customHeight="1" spans="1:4">
      <c r="A18" s="49" t="s">
        <v>67</v>
      </c>
      <c r="B18" s="7">
        <f>B14</f>
        <v>3939.91</v>
      </c>
      <c r="C18" s="49" t="s">
        <v>68</v>
      </c>
      <c r="D18" s="49">
        <f>D15</f>
        <v>3939.91</v>
      </c>
    </row>
    <row r="19" s="1" customFormat="1"/>
    <row r="20" s="1" customFormat="1"/>
    <row r="21" s="1" customFormat="1"/>
    <row r="22" s="1" customFormat="1"/>
    <row r="23" s="1" customFormat="1"/>
    <row r="24" s="1" customFormat="1" ht="20.25" spans="1:4">
      <c r="A24" s="11" t="s">
        <v>220</v>
      </c>
      <c r="B24" s="2"/>
      <c r="C24" s="2"/>
      <c r="D24" s="2"/>
    </row>
    <row r="25" s="1" customFormat="1" ht="24" spans="1:4">
      <c r="A25" s="13" t="s">
        <v>202</v>
      </c>
      <c r="B25" s="13"/>
      <c r="C25" s="13"/>
      <c r="D25" s="13"/>
    </row>
    <row r="26" s="1" customFormat="1" spans="1:4">
      <c r="A26" s="14" t="s">
        <v>221</v>
      </c>
      <c r="B26" s="2"/>
      <c r="C26" s="2"/>
      <c r="D26" s="53" t="s">
        <v>1</v>
      </c>
    </row>
    <row r="27" s="1" customFormat="1" spans="1:4">
      <c r="A27" s="19" t="s">
        <v>2</v>
      </c>
      <c r="B27" s="19"/>
      <c r="C27" s="19" t="s">
        <v>51</v>
      </c>
      <c r="D27" s="19"/>
    </row>
    <row r="28" s="1" customFormat="1" spans="1:4">
      <c r="A28" s="23" t="s">
        <v>5</v>
      </c>
      <c r="B28" s="23" t="s">
        <v>52</v>
      </c>
      <c r="C28" s="23" t="s">
        <v>5</v>
      </c>
      <c r="D28" s="23" t="s">
        <v>52</v>
      </c>
    </row>
    <row r="29" s="1" customFormat="1" spans="1:4">
      <c r="A29" s="54" t="s">
        <v>203</v>
      </c>
      <c r="B29" s="55">
        <v>462.26</v>
      </c>
      <c r="C29" s="56" t="s">
        <v>204</v>
      </c>
      <c r="D29" s="55">
        <v>371.03</v>
      </c>
    </row>
    <row r="30" s="1" customFormat="1" spans="1:4">
      <c r="A30" s="54" t="s">
        <v>205</v>
      </c>
      <c r="B30" s="52"/>
      <c r="C30" s="56" t="s">
        <v>61</v>
      </c>
      <c r="D30" s="52"/>
    </row>
    <row r="31" s="1" customFormat="1" spans="1:4">
      <c r="A31" s="54" t="s">
        <v>207</v>
      </c>
      <c r="B31" s="52"/>
      <c r="C31" s="56" t="s">
        <v>23</v>
      </c>
      <c r="D31" s="52">
        <v>38.81</v>
      </c>
    </row>
    <row r="32" s="1" customFormat="1" spans="1:4">
      <c r="A32" s="54" t="s">
        <v>209</v>
      </c>
      <c r="B32" s="52"/>
      <c r="C32" s="56" t="s">
        <v>25</v>
      </c>
      <c r="D32" s="52">
        <v>22.52</v>
      </c>
    </row>
    <row r="33" s="1" customFormat="1" spans="1:4">
      <c r="A33" s="54" t="s">
        <v>211</v>
      </c>
      <c r="B33" s="52"/>
      <c r="C33" s="56" t="s">
        <v>61</v>
      </c>
      <c r="D33" s="52"/>
    </row>
    <row r="34" s="1" customFormat="1" spans="1:4">
      <c r="A34" s="23"/>
      <c r="B34" s="52"/>
      <c r="C34" s="56" t="s">
        <v>37</v>
      </c>
      <c r="D34" s="52">
        <v>29.9</v>
      </c>
    </row>
    <row r="35" s="1" customFormat="1" spans="1:4">
      <c r="A35" s="23"/>
      <c r="B35" s="52"/>
      <c r="C35" s="56" t="s">
        <v>222</v>
      </c>
      <c r="D35" s="52"/>
    </row>
    <row r="36" s="1" customFormat="1" spans="1:4">
      <c r="A36" s="23"/>
      <c r="B36" s="52"/>
      <c r="C36" s="56" t="s">
        <v>222</v>
      </c>
      <c r="D36" s="52"/>
    </row>
    <row r="37" s="1" customFormat="1" spans="1:4">
      <c r="A37" s="23" t="s">
        <v>45</v>
      </c>
      <c r="B37" s="55">
        <f>B29+B30+B31+B32+B33</f>
        <v>462.26</v>
      </c>
      <c r="C37" s="24" t="s">
        <v>46</v>
      </c>
      <c r="D37" s="55">
        <f>D29+D31+D32+D34</f>
        <v>462.26</v>
      </c>
    </row>
    <row r="38" s="1" customFormat="1" spans="1:4">
      <c r="A38" s="54" t="s">
        <v>217</v>
      </c>
      <c r="B38" s="52"/>
      <c r="C38" s="24"/>
      <c r="D38" s="52"/>
    </row>
    <row r="39" s="1" customFormat="1" spans="1:4">
      <c r="A39" s="54" t="s">
        <v>218</v>
      </c>
      <c r="B39" s="52"/>
      <c r="C39" s="56" t="s">
        <v>219</v>
      </c>
      <c r="D39" s="52"/>
    </row>
    <row r="40" s="1" customFormat="1" spans="1:4">
      <c r="A40" s="23"/>
      <c r="B40" s="52"/>
      <c r="C40" s="24"/>
      <c r="D40" s="52"/>
    </row>
    <row r="41" s="1" customFormat="1" spans="1:4">
      <c r="A41" s="23" t="s">
        <v>67</v>
      </c>
      <c r="B41" s="52">
        <f>B37+B38+B39</f>
        <v>462.26</v>
      </c>
      <c r="C41" s="24" t="s">
        <v>68</v>
      </c>
      <c r="D41" s="57">
        <f>D37+D39</f>
        <v>462.26</v>
      </c>
    </row>
    <row r="42" s="1" customFormat="1"/>
    <row r="43" s="1" customFormat="1"/>
    <row r="44" s="1" customFormat="1"/>
    <row r="45" s="1" customFormat="1"/>
    <row r="46" s="1" customFormat="1"/>
    <row r="47" s="1" customFormat="1" ht="20.25" spans="1:4">
      <c r="A47" s="11" t="s">
        <v>220</v>
      </c>
      <c r="B47" s="2"/>
      <c r="C47" s="2"/>
      <c r="D47" s="2"/>
    </row>
    <row r="48" s="1" customFormat="1" ht="24" spans="1:4">
      <c r="A48" s="13" t="s">
        <v>202</v>
      </c>
      <c r="B48" s="13"/>
      <c r="C48" s="13"/>
      <c r="D48" s="13"/>
    </row>
    <row r="49" s="1" customFormat="1" spans="1:4">
      <c r="A49" s="14" t="s">
        <v>223</v>
      </c>
      <c r="B49" s="2"/>
      <c r="C49" s="2"/>
      <c r="D49" s="53" t="s">
        <v>1</v>
      </c>
    </row>
    <row r="50" s="1" customFormat="1" spans="1:4">
      <c r="A50" s="19" t="s">
        <v>2</v>
      </c>
      <c r="B50" s="19"/>
      <c r="C50" s="19" t="s">
        <v>51</v>
      </c>
      <c r="D50" s="19"/>
    </row>
    <row r="51" s="1" customFormat="1" spans="1:4">
      <c r="A51" s="23" t="s">
        <v>5</v>
      </c>
      <c r="B51" s="23" t="s">
        <v>52</v>
      </c>
      <c r="C51" s="23" t="s">
        <v>5</v>
      </c>
      <c r="D51" s="23" t="s">
        <v>52</v>
      </c>
    </row>
    <row r="52" s="1" customFormat="1" spans="1:4">
      <c r="A52" s="54" t="s">
        <v>203</v>
      </c>
      <c r="B52" s="55">
        <v>341.71</v>
      </c>
      <c r="C52" s="56" t="s">
        <v>204</v>
      </c>
      <c r="D52" s="57">
        <v>299.31</v>
      </c>
    </row>
    <row r="53" s="1" customFormat="1" spans="1:4">
      <c r="A53" s="54" t="s">
        <v>205</v>
      </c>
      <c r="B53" s="52"/>
      <c r="C53" s="56" t="s">
        <v>61</v>
      </c>
      <c r="D53" s="52"/>
    </row>
    <row r="54" s="1" customFormat="1" spans="1:4">
      <c r="A54" s="54" t="s">
        <v>207</v>
      </c>
      <c r="B54" s="52"/>
      <c r="C54" s="56" t="s">
        <v>23</v>
      </c>
      <c r="D54" s="52">
        <v>17.82</v>
      </c>
    </row>
    <row r="55" s="1" customFormat="1" spans="1:4">
      <c r="A55" s="54" t="s">
        <v>209</v>
      </c>
      <c r="B55" s="52"/>
      <c r="C55" s="56" t="s">
        <v>25</v>
      </c>
      <c r="D55" s="52">
        <v>10.88</v>
      </c>
    </row>
    <row r="56" s="1" customFormat="1" spans="1:4">
      <c r="A56" s="54" t="s">
        <v>211</v>
      </c>
      <c r="B56" s="52"/>
      <c r="C56" s="56" t="s">
        <v>61</v>
      </c>
      <c r="D56" s="52"/>
    </row>
    <row r="57" s="1" customFormat="1" spans="1:4">
      <c r="A57" s="23"/>
      <c r="B57" s="52"/>
      <c r="C57" s="56" t="s">
        <v>37</v>
      </c>
      <c r="D57" s="52">
        <v>13.7</v>
      </c>
    </row>
    <row r="58" s="1" customFormat="1" spans="1:4">
      <c r="A58" s="23"/>
      <c r="B58" s="52"/>
      <c r="C58" s="56" t="s">
        <v>222</v>
      </c>
      <c r="D58" s="52"/>
    </row>
    <row r="59" s="1" customFormat="1" spans="1:3">
      <c r="A59" s="23"/>
      <c r="B59" s="52"/>
      <c r="C59" s="56" t="s">
        <v>222</v>
      </c>
    </row>
    <row r="60" s="1" customFormat="1" spans="1:4">
      <c r="A60" s="23" t="s">
        <v>45</v>
      </c>
      <c r="B60" s="55">
        <f>B52+B53+B54+B55+B56</f>
        <v>341.71</v>
      </c>
      <c r="C60" s="24" t="s">
        <v>46</v>
      </c>
      <c r="D60" s="55">
        <f>D52+D54+D55+D57</f>
        <v>341.71</v>
      </c>
    </row>
    <row r="61" s="1" customFormat="1" spans="1:4">
      <c r="A61" s="54" t="s">
        <v>217</v>
      </c>
      <c r="B61" s="52"/>
      <c r="C61" s="24"/>
      <c r="D61" s="52"/>
    </row>
    <row r="62" s="1" customFormat="1" spans="1:4">
      <c r="A62" s="54" t="s">
        <v>218</v>
      </c>
      <c r="B62" s="52"/>
      <c r="C62" s="56" t="s">
        <v>219</v>
      </c>
      <c r="D62" s="52"/>
    </row>
    <row r="63" s="1" customFormat="1" spans="1:4">
      <c r="A63" s="23"/>
      <c r="B63" s="52"/>
      <c r="C63" s="24"/>
      <c r="D63" s="52"/>
    </row>
    <row r="64" s="1" customFormat="1" spans="1:4">
      <c r="A64" s="23" t="s">
        <v>67</v>
      </c>
      <c r="B64" s="52">
        <f>B60+B61+B62</f>
        <v>341.71</v>
      </c>
      <c r="C64" s="24" t="s">
        <v>68</v>
      </c>
      <c r="D64" s="57">
        <f>D60+D62</f>
        <v>341.71</v>
      </c>
    </row>
  </sheetData>
  <mergeCells count="10">
    <mergeCell ref="A1:D1"/>
    <mergeCell ref="A2:B2"/>
    <mergeCell ref="A3:B3"/>
    <mergeCell ref="C3:D3"/>
    <mergeCell ref="A25:D25"/>
    <mergeCell ref="A27:B27"/>
    <mergeCell ref="C27:D27"/>
    <mergeCell ref="A48:D48"/>
    <mergeCell ref="A50:B50"/>
    <mergeCell ref="C50:D50"/>
  </mergeCells>
  <printOptions horizontalCentered="1"/>
  <pageMargins left="0.590277777777778" right="0.393055555555556" top="0.393055555555556" bottom="0" header="0.511805555555556" footer="0.511805555555556"/>
  <pageSetup paperSize="9" scale="89" fitToHeight="999" orientation="landscape" horizontalDpi="600" verticalDpi="6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"/>
  <sheetViews>
    <sheetView showGridLines="0" topLeftCell="A37" workbookViewId="0">
      <selection activeCell="U82" sqref="T82:U82"/>
    </sheetView>
  </sheetViews>
  <sheetFormatPr defaultColWidth="12" defaultRowHeight="27.75" customHeight="1"/>
  <cols>
    <col min="1" max="1" width="11.1666666666667" style="1" customWidth="1"/>
    <col min="2" max="2" width="49.8333333333333" style="1" customWidth="1"/>
    <col min="3" max="3" width="10" style="1" customWidth="1"/>
    <col min="4" max="4" width="10.1666666666667" style="1" customWidth="1"/>
    <col min="5" max="5" width="12.5" style="1" customWidth="1"/>
    <col min="6" max="6" width="14.8333333333333" style="1" customWidth="1"/>
    <col min="7" max="9" width="10.1666666666667" style="1" customWidth="1"/>
    <col min="10" max="10" width="12.5" style="1" customWidth="1"/>
    <col min="11" max="11" width="10.1666666666667" style="1" customWidth="1"/>
    <col min="12" max="12" width="14.8333333333333" style="1" customWidth="1"/>
    <col min="13" max="16384" width="12" style="1"/>
  </cols>
  <sheetData>
    <row r="1" s="1" customFormat="1" ht="44.25" customHeight="1" spans="1:12">
      <c r="A1" s="4" t="s">
        <v>224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0.25" customHeight="1" spans="1:12">
      <c r="A2" s="5" t="s">
        <v>193</v>
      </c>
      <c r="B2" s="5"/>
      <c r="K2" s="42" t="s">
        <v>1</v>
      </c>
      <c r="L2" s="42"/>
    </row>
    <row r="3" s="30" customFormat="1" ht="22.5" spans="1:12">
      <c r="A3" s="7" t="s">
        <v>7</v>
      </c>
      <c r="B3" s="7"/>
      <c r="C3" s="7" t="s">
        <v>53</v>
      </c>
      <c r="D3" s="7" t="s">
        <v>218</v>
      </c>
      <c r="E3" s="7" t="s">
        <v>225</v>
      </c>
      <c r="F3" s="7" t="s">
        <v>226</v>
      </c>
      <c r="G3" s="7" t="s">
        <v>227</v>
      </c>
      <c r="H3" s="7" t="s">
        <v>228</v>
      </c>
      <c r="I3" s="7" t="s">
        <v>229</v>
      </c>
      <c r="J3" s="7" t="s">
        <v>230</v>
      </c>
      <c r="K3" s="7" t="s">
        <v>231</v>
      </c>
      <c r="L3" s="7" t="s">
        <v>217</v>
      </c>
    </row>
    <row r="4" s="30" customFormat="1" ht="11.25" spans="1:12">
      <c r="A4" s="8" t="s">
        <v>77</v>
      </c>
      <c r="B4" s="9" t="s">
        <v>78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="30" customFormat="1" ht="11.25" spans="1:12">
      <c r="A5" s="8">
        <v>201</v>
      </c>
      <c r="B5" s="8" t="s">
        <v>232</v>
      </c>
      <c r="C5" s="8">
        <f t="shared" ref="C5:C22" si="0">D5+E5</f>
        <v>3283.15</v>
      </c>
      <c r="D5" s="8"/>
      <c r="E5" s="31">
        <f>E6</f>
        <v>3283.15</v>
      </c>
      <c r="F5" s="8"/>
      <c r="G5" s="8"/>
      <c r="H5" s="8"/>
      <c r="I5" s="8"/>
      <c r="J5" s="8"/>
      <c r="K5" s="8"/>
      <c r="L5" s="8"/>
    </row>
    <row r="6" s="30" customFormat="1" ht="11.25" spans="1:12">
      <c r="A6" s="8">
        <v>20103</v>
      </c>
      <c r="B6" s="8" t="s">
        <v>83</v>
      </c>
      <c r="C6" s="8">
        <f t="shared" si="0"/>
        <v>3283.15</v>
      </c>
      <c r="D6" s="8"/>
      <c r="E6" s="31">
        <f>E7+E8+E9+E10+E12+E11+E13</f>
        <v>3283.15</v>
      </c>
      <c r="F6" s="8"/>
      <c r="G6" s="8"/>
      <c r="H6" s="8"/>
      <c r="I6" s="8"/>
      <c r="J6" s="8"/>
      <c r="K6" s="8"/>
      <c r="L6" s="8"/>
    </row>
    <row r="7" s="30" customFormat="1" ht="11.25" spans="1:12">
      <c r="A7" s="8">
        <v>2010301</v>
      </c>
      <c r="B7" s="8" t="s">
        <v>233</v>
      </c>
      <c r="C7" s="8">
        <f t="shared" si="0"/>
        <v>2227.55</v>
      </c>
      <c r="D7" s="8"/>
      <c r="E7" s="31">
        <v>2227.55</v>
      </c>
      <c r="F7" s="8"/>
      <c r="G7" s="8"/>
      <c r="H7" s="8"/>
      <c r="I7" s="8"/>
      <c r="J7" s="8"/>
      <c r="K7" s="8"/>
      <c r="L7" s="8"/>
    </row>
    <row r="8" s="30" customFormat="1" ht="11.25" spans="1:12">
      <c r="A8" s="8">
        <v>2010302</v>
      </c>
      <c r="B8" s="8" t="s">
        <v>234</v>
      </c>
      <c r="C8" s="8">
        <f t="shared" si="0"/>
        <v>13.22</v>
      </c>
      <c r="D8" s="8"/>
      <c r="E8" s="31">
        <v>13.22</v>
      </c>
      <c r="F8" s="8"/>
      <c r="G8" s="8"/>
      <c r="H8" s="8"/>
      <c r="I8" s="8"/>
      <c r="J8" s="8"/>
      <c r="K8" s="8"/>
      <c r="L8" s="8"/>
    </row>
    <row r="9" s="30" customFormat="1" ht="11.25" spans="1:12">
      <c r="A9" s="8">
        <v>2010303</v>
      </c>
      <c r="B9" s="8" t="s">
        <v>235</v>
      </c>
      <c r="C9" s="8">
        <f t="shared" si="0"/>
        <v>174</v>
      </c>
      <c r="D9" s="8"/>
      <c r="E9" s="31">
        <v>174</v>
      </c>
      <c r="F9" s="8"/>
      <c r="G9" s="8"/>
      <c r="H9" s="8"/>
      <c r="I9" s="8"/>
      <c r="J9" s="8"/>
      <c r="K9" s="8"/>
      <c r="L9" s="8"/>
    </row>
    <row r="10" s="30" customFormat="1" ht="11.25" spans="1:12">
      <c r="A10" s="8">
        <v>2010304</v>
      </c>
      <c r="B10" s="8" t="s">
        <v>87</v>
      </c>
      <c r="C10" s="8">
        <f t="shared" si="0"/>
        <v>97.38</v>
      </c>
      <c r="D10" s="8"/>
      <c r="E10" s="31">
        <v>97.38</v>
      </c>
      <c r="F10" s="8"/>
      <c r="G10" s="8"/>
      <c r="H10" s="8"/>
      <c r="I10" s="8"/>
      <c r="J10" s="8"/>
      <c r="K10" s="8"/>
      <c r="L10" s="8"/>
    </row>
    <row r="11" s="30" customFormat="1" ht="11.25" spans="1:12">
      <c r="A11" s="8">
        <v>2010305</v>
      </c>
      <c r="B11" s="8" t="s">
        <v>88</v>
      </c>
      <c r="C11" s="8">
        <f t="shared" si="0"/>
        <v>720</v>
      </c>
      <c r="D11" s="8"/>
      <c r="E11" s="31">
        <v>720</v>
      </c>
      <c r="F11" s="8"/>
      <c r="G11" s="8"/>
      <c r="H11" s="8"/>
      <c r="I11" s="8"/>
      <c r="J11" s="8"/>
      <c r="K11" s="8"/>
      <c r="L11" s="8"/>
    </row>
    <row r="12" s="30" customFormat="1" ht="11.25" spans="1:12">
      <c r="A12" s="8">
        <v>2010350</v>
      </c>
      <c r="B12" s="8" t="s">
        <v>236</v>
      </c>
      <c r="C12" s="8">
        <f t="shared" si="0"/>
        <v>5</v>
      </c>
      <c r="D12" s="8"/>
      <c r="E12" s="31">
        <v>5</v>
      </c>
      <c r="F12" s="8"/>
      <c r="G12" s="8"/>
      <c r="H12" s="8"/>
      <c r="I12" s="8"/>
      <c r="J12" s="8"/>
      <c r="K12" s="8"/>
      <c r="L12" s="8"/>
    </row>
    <row r="13" s="30" customFormat="1" ht="11.25" spans="1:12">
      <c r="A13" s="8">
        <v>2010399</v>
      </c>
      <c r="B13" s="8" t="s">
        <v>90</v>
      </c>
      <c r="C13" s="8">
        <f t="shared" si="0"/>
        <v>46</v>
      </c>
      <c r="D13" s="8"/>
      <c r="E13" s="31">
        <v>46</v>
      </c>
      <c r="F13" s="8"/>
      <c r="G13" s="8"/>
      <c r="H13" s="8"/>
      <c r="I13" s="8"/>
      <c r="J13" s="8"/>
      <c r="K13" s="8"/>
      <c r="L13" s="8"/>
    </row>
    <row r="14" s="30" customFormat="1" ht="11.25" spans="1:12">
      <c r="A14" s="8">
        <v>208</v>
      </c>
      <c r="B14" s="8" t="s">
        <v>91</v>
      </c>
      <c r="C14" s="8">
        <f t="shared" si="0"/>
        <v>275.73</v>
      </c>
      <c r="D14" s="8"/>
      <c r="E14" s="31">
        <f>E15+E17</f>
        <v>275.73</v>
      </c>
      <c r="F14" s="8"/>
      <c r="G14" s="8"/>
      <c r="H14" s="8"/>
      <c r="I14" s="8"/>
      <c r="J14" s="8"/>
      <c r="K14" s="8"/>
      <c r="L14" s="8"/>
    </row>
    <row r="15" s="30" customFormat="1" ht="11.25" spans="1:12">
      <c r="A15" s="8">
        <v>20826</v>
      </c>
      <c r="B15" s="8" t="s">
        <v>92</v>
      </c>
      <c r="C15" s="8">
        <f t="shared" si="0"/>
        <v>262.6</v>
      </c>
      <c r="D15" s="8"/>
      <c r="E15" s="31">
        <f>E16</f>
        <v>262.6</v>
      </c>
      <c r="F15" s="8"/>
      <c r="G15" s="8"/>
      <c r="H15" s="8"/>
      <c r="I15" s="8"/>
      <c r="J15" s="8"/>
      <c r="K15" s="8"/>
      <c r="L15" s="8"/>
    </row>
    <row r="16" s="30" customFormat="1" ht="11.25" spans="1:12">
      <c r="A16" s="8">
        <v>2082699</v>
      </c>
      <c r="B16" s="8" t="s">
        <v>93</v>
      </c>
      <c r="C16" s="8">
        <f t="shared" si="0"/>
        <v>262.6</v>
      </c>
      <c r="D16" s="8"/>
      <c r="E16" s="31">
        <v>262.6</v>
      </c>
      <c r="F16" s="8"/>
      <c r="G16" s="8"/>
      <c r="H16" s="8"/>
      <c r="I16" s="8"/>
      <c r="J16" s="8"/>
      <c r="K16" s="8"/>
      <c r="L16" s="8"/>
    </row>
    <row r="17" s="30" customFormat="1" ht="11.25" spans="1:12">
      <c r="A17" s="8">
        <v>20827</v>
      </c>
      <c r="B17" s="8" t="s">
        <v>94</v>
      </c>
      <c r="C17" s="8">
        <f t="shared" si="0"/>
        <v>13.13</v>
      </c>
      <c r="D17" s="8"/>
      <c r="E17" s="31">
        <f>E18+E19+E20</f>
        <v>13.13</v>
      </c>
      <c r="F17" s="8"/>
      <c r="G17" s="8"/>
      <c r="H17" s="8"/>
      <c r="I17" s="8"/>
      <c r="J17" s="8"/>
      <c r="K17" s="8"/>
      <c r="L17" s="8"/>
    </row>
    <row r="18" s="30" customFormat="1" ht="11.25" spans="1:12">
      <c r="A18" s="8">
        <v>2080701</v>
      </c>
      <c r="B18" s="8" t="s">
        <v>95</v>
      </c>
      <c r="C18" s="8">
        <f t="shared" si="0"/>
        <v>0</v>
      </c>
      <c r="D18" s="8"/>
      <c r="E18" s="31">
        <v>0</v>
      </c>
      <c r="F18" s="8"/>
      <c r="G18" s="8"/>
      <c r="H18" s="8"/>
      <c r="I18" s="8"/>
      <c r="J18" s="8"/>
      <c r="K18" s="8"/>
      <c r="L18" s="8"/>
    </row>
    <row r="19" s="30" customFormat="1" ht="11.25" spans="1:12">
      <c r="A19" s="8">
        <v>2080702</v>
      </c>
      <c r="B19" s="8" t="s">
        <v>96</v>
      </c>
      <c r="C19" s="8">
        <f t="shared" si="0"/>
        <v>1.64</v>
      </c>
      <c r="D19" s="8"/>
      <c r="E19" s="31">
        <v>1.64</v>
      </c>
      <c r="F19" s="8"/>
      <c r="G19" s="8"/>
      <c r="H19" s="8"/>
      <c r="I19" s="8"/>
      <c r="J19" s="8"/>
      <c r="K19" s="8"/>
      <c r="L19" s="8"/>
    </row>
    <row r="20" s="30" customFormat="1" ht="11.25" spans="1:12">
      <c r="A20" s="8">
        <v>2080703</v>
      </c>
      <c r="B20" s="8" t="s">
        <v>97</v>
      </c>
      <c r="C20" s="8">
        <f t="shared" si="0"/>
        <v>11.49</v>
      </c>
      <c r="D20" s="8"/>
      <c r="E20" s="31">
        <v>11.49</v>
      </c>
      <c r="F20" s="8"/>
      <c r="G20" s="8"/>
      <c r="H20" s="8"/>
      <c r="I20" s="8"/>
      <c r="J20" s="8"/>
      <c r="K20" s="8"/>
      <c r="L20" s="8"/>
    </row>
    <row r="21" s="30" customFormat="1" ht="11.25" spans="1:12">
      <c r="A21" s="8">
        <v>210</v>
      </c>
      <c r="B21" s="8" t="s">
        <v>237</v>
      </c>
      <c r="C21" s="8">
        <f t="shared" si="0"/>
        <v>168.37</v>
      </c>
      <c r="D21" s="8"/>
      <c r="E21" s="31">
        <f>E22</f>
        <v>168.37</v>
      </c>
      <c r="F21" s="8"/>
      <c r="G21" s="8"/>
      <c r="H21" s="8"/>
      <c r="I21" s="8"/>
      <c r="J21" s="8"/>
      <c r="K21" s="8"/>
      <c r="L21" s="8"/>
    </row>
    <row r="22" s="30" customFormat="1" ht="11.25" spans="1:12">
      <c r="A22" s="8">
        <v>21012</v>
      </c>
      <c r="B22" s="8" t="s">
        <v>99</v>
      </c>
      <c r="C22" s="8">
        <f t="shared" si="0"/>
        <v>168.37</v>
      </c>
      <c r="D22" s="8"/>
      <c r="E22" s="31">
        <f>E23</f>
        <v>168.37</v>
      </c>
      <c r="F22" s="8"/>
      <c r="G22" s="8"/>
      <c r="H22" s="8"/>
      <c r="I22" s="8"/>
      <c r="J22" s="8"/>
      <c r="K22" s="8"/>
      <c r="L22" s="8"/>
    </row>
    <row r="23" s="30" customFormat="1" ht="11.25" spans="1:12">
      <c r="A23" s="8">
        <v>2101201</v>
      </c>
      <c r="B23" s="8" t="s">
        <v>100</v>
      </c>
      <c r="C23" s="32">
        <v>165.8</v>
      </c>
      <c r="D23" s="32"/>
      <c r="E23" s="31">
        <v>168.37</v>
      </c>
      <c r="F23" s="8"/>
      <c r="G23" s="8"/>
      <c r="H23" s="8"/>
      <c r="I23" s="8"/>
      <c r="J23" s="8"/>
      <c r="K23" s="8"/>
      <c r="L23" s="8"/>
    </row>
    <row r="24" s="30" customFormat="1" ht="11.25" spans="1:12">
      <c r="A24" s="8">
        <v>221</v>
      </c>
      <c r="B24" s="8" t="s">
        <v>101</v>
      </c>
      <c r="C24" s="8">
        <f>D24+E24</f>
        <v>212.66</v>
      </c>
      <c r="D24" s="8"/>
      <c r="E24" s="8">
        <f>E25</f>
        <v>212.66</v>
      </c>
      <c r="F24" s="31"/>
      <c r="G24" s="31"/>
      <c r="H24" s="31"/>
      <c r="I24" s="43"/>
      <c r="J24" s="43"/>
      <c r="K24" s="43"/>
      <c r="L24" s="43"/>
    </row>
    <row r="25" s="30" customFormat="1" ht="11.25" spans="1:12">
      <c r="A25" s="8">
        <v>22102</v>
      </c>
      <c r="B25" s="8" t="s">
        <v>102</v>
      </c>
      <c r="C25" s="8">
        <f>D25+E25</f>
        <v>212.66</v>
      </c>
      <c r="D25" s="8"/>
      <c r="E25" s="8">
        <f>E26</f>
        <v>212.66</v>
      </c>
      <c r="F25" s="31"/>
      <c r="G25" s="31"/>
      <c r="H25" s="31"/>
      <c r="I25" s="43"/>
      <c r="J25" s="43"/>
      <c r="K25" s="43"/>
      <c r="L25" s="43"/>
    </row>
    <row r="26" s="30" customFormat="1" ht="11.25" spans="1:12">
      <c r="A26" s="8">
        <v>2210201</v>
      </c>
      <c r="B26" s="8" t="s">
        <v>103</v>
      </c>
      <c r="C26" s="8">
        <f>D26+E26</f>
        <v>212.66</v>
      </c>
      <c r="D26" s="8"/>
      <c r="E26" s="8">
        <v>212.66</v>
      </c>
      <c r="F26" s="31"/>
      <c r="G26" s="31"/>
      <c r="H26" s="31"/>
      <c r="I26" s="43"/>
      <c r="J26" s="43"/>
      <c r="K26" s="43"/>
      <c r="L26" s="43"/>
    </row>
    <row r="27" s="30" customFormat="1" ht="11.25" spans="1:12">
      <c r="A27" s="9" t="s">
        <v>238</v>
      </c>
      <c r="B27" s="9"/>
      <c r="C27" s="8">
        <f>C24+C14+C5+C21</f>
        <v>3939.91</v>
      </c>
      <c r="D27" s="8">
        <f>D24+D14+D5+D21</f>
        <v>0</v>
      </c>
      <c r="E27" s="8">
        <f>E24+E14+E5+E21</f>
        <v>3939.91</v>
      </c>
      <c r="F27" s="8"/>
      <c r="G27" s="8"/>
      <c r="H27" s="8"/>
      <c r="I27" s="8"/>
      <c r="J27" s="8"/>
      <c r="K27" s="8"/>
      <c r="L27" s="8"/>
    </row>
    <row r="28" s="1" customFormat="1" customHeight="1" spans="1:6">
      <c r="A28" s="33" t="s">
        <v>187</v>
      </c>
      <c r="B28" s="33"/>
      <c r="C28" s="33"/>
      <c r="D28" s="33"/>
      <c r="E28" s="33"/>
      <c r="F28" s="33"/>
    </row>
    <row r="29" s="1" customFormat="1" customHeight="1" spans="1:6">
      <c r="A29" s="34" t="s">
        <v>239</v>
      </c>
      <c r="B29" s="34"/>
      <c r="C29" s="34"/>
      <c r="D29" s="34"/>
      <c r="E29" s="34"/>
      <c r="F29" s="34"/>
    </row>
    <row r="31" s="1" customFormat="1" customHeight="1" spans="1:12">
      <c r="A31" s="35" t="s">
        <v>240</v>
      </c>
      <c r="B31" s="2"/>
      <c r="C31" s="2"/>
      <c r="D31" s="2"/>
      <c r="E31" s="2"/>
      <c r="F31" s="2"/>
      <c r="G31" s="2"/>
      <c r="H31" s="12"/>
      <c r="I31" s="2"/>
      <c r="J31" s="2"/>
      <c r="K31" s="2"/>
      <c r="L31" s="2"/>
    </row>
    <row r="32" s="1" customFormat="1" customHeight="1" spans="1:12">
      <c r="A32" s="36" t="s">
        <v>224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="1" customFormat="1" customHeight="1" spans="1:12">
      <c r="A33" s="37" t="s">
        <v>241</v>
      </c>
      <c r="B33" s="2" t="s">
        <v>221</v>
      </c>
      <c r="C33" s="2"/>
      <c r="D33" s="2"/>
      <c r="E33" s="2"/>
      <c r="F33" s="2"/>
      <c r="G33" s="2"/>
      <c r="H33" s="2"/>
      <c r="I33" s="2"/>
      <c r="J33" s="2"/>
      <c r="K33" s="44" t="s">
        <v>1</v>
      </c>
      <c r="L33" s="44"/>
    </row>
    <row r="34" s="1" customFormat="1" customHeight="1" spans="1:12">
      <c r="A34" s="16" t="s">
        <v>7</v>
      </c>
      <c r="B34" s="16"/>
      <c r="C34" s="16" t="s">
        <v>53</v>
      </c>
      <c r="D34" s="16" t="s">
        <v>218</v>
      </c>
      <c r="E34" s="16" t="s">
        <v>225</v>
      </c>
      <c r="F34" s="16" t="s">
        <v>226</v>
      </c>
      <c r="G34" s="16" t="s">
        <v>227</v>
      </c>
      <c r="H34" s="16" t="s">
        <v>228</v>
      </c>
      <c r="I34" s="16" t="s">
        <v>229</v>
      </c>
      <c r="J34" s="16" t="s">
        <v>230</v>
      </c>
      <c r="K34" s="16" t="s">
        <v>231</v>
      </c>
      <c r="L34" s="16" t="s">
        <v>217</v>
      </c>
    </row>
    <row r="35" s="1" customFormat="1" customHeight="1" spans="1:12">
      <c r="A35" s="17" t="s">
        <v>77</v>
      </c>
      <c r="B35" s="18" t="s">
        <v>78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="1" customFormat="1" customHeight="1" spans="1:12">
      <c r="A36" s="19">
        <v>201</v>
      </c>
      <c r="B36" s="19" t="s">
        <v>82</v>
      </c>
      <c r="C36" s="20">
        <f t="shared" ref="C36:C40" si="1">C37</f>
        <v>371.03</v>
      </c>
      <c r="D36" s="17"/>
      <c r="E36" s="20">
        <f t="shared" ref="E36:E40" si="2">E37</f>
        <v>371.03</v>
      </c>
      <c r="F36" s="17"/>
      <c r="G36" s="17"/>
      <c r="H36" s="17"/>
      <c r="I36" s="17"/>
      <c r="J36" s="17"/>
      <c r="K36" s="17"/>
      <c r="L36" s="17"/>
    </row>
    <row r="37" s="1" customFormat="1" customHeight="1" spans="1:12">
      <c r="A37" s="23">
        <v>20103</v>
      </c>
      <c r="B37" s="23" t="s">
        <v>108</v>
      </c>
      <c r="C37" s="24">
        <f t="shared" si="1"/>
        <v>371.03</v>
      </c>
      <c r="D37" s="17"/>
      <c r="E37" s="24">
        <f t="shared" si="2"/>
        <v>371.03</v>
      </c>
      <c r="F37" s="17"/>
      <c r="G37" s="17"/>
      <c r="H37" s="17"/>
      <c r="I37" s="17"/>
      <c r="J37" s="17"/>
      <c r="K37" s="17"/>
      <c r="L37" s="17"/>
    </row>
    <row r="38" s="1" customFormat="1" customHeight="1" spans="1:12">
      <c r="A38" s="23">
        <v>2010399</v>
      </c>
      <c r="B38" s="23" t="s">
        <v>109</v>
      </c>
      <c r="C38" s="24">
        <f t="shared" ref="C38:C44" si="3">D38+E38</f>
        <v>371.03</v>
      </c>
      <c r="D38" s="17"/>
      <c r="E38" s="24">
        <v>371.03</v>
      </c>
      <c r="F38" s="17"/>
      <c r="G38" s="17"/>
      <c r="H38" s="17"/>
      <c r="I38" s="17"/>
      <c r="J38" s="17"/>
      <c r="K38" s="17"/>
      <c r="L38" s="17"/>
    </row>
    <row r="39" s="1" customFormat="1" customHeight="1" spans="1:12">
      <c r="A39" s="19">
        <v>208</v>
      </c>
      <c r="B39" s="19" t="s">
        <v>91</v>
      </c>
      <c r="C39" s="20">
        <f>C40+C42</f>
        <v>38.81</v>
      </c>
      <c r="D39" s="17"/>
      <c r="E39" s="20">
        <f>E40+E42</f>
        <v>38.81</v>
      </c>
      <c r="F39" s="17"/>
      <c r="G39" s="17"/>
      <c r="H39" s="17"/>
      <c r="I39" s="17"/>
      <c r="J39" s="17"/>
      <c r="K39" s="17"/>
      <c r="L39" s="17"/>
    </row>
    <row r="40" s="1" customFormat="1" customHeight="1" spans="1:12">
      <c r="A40" s="19">
        <v>20826</v>
      </c>
      <c r="B40" s="19" t="s">
        <v>92</v>
      </c>
      <c r="C40" s="20">
        <f t="shared" si="1"/>
        <v>36.96</v>
      </c>
      <c r="D40" s="17"/>
      <c r="E40" s="20">
        <f t="shared" si="2"/>
        <v>36.96</v>
      </c>
      <c r="F40" s="17"/>
      <c r="G40" s="17"/>
      <c r="H40" s="17"/>
      <c r="I40" s="17"/>
      <c r="J40" s="17"/>
      <c r="K40" s="17"/>
      <c r="L40" s="17"/>
    </row>
    <row r="41" s="1" customFormat="1" customHeight="1" spans="1:12">
      <c r="A41" s="23">
        <v>2082699</v>
      </c>
      <c r="B41" s="23" t="s">
        <v>93</v>
      </c>
      <c r="C41" s="24">
        <f t="shared" si="3"/>
        <v>36.96</v>
      </c>
      <c r="D41" s="17"/>
      <c r="E41" s="24">
        <v>36.96</v>
      </c>
      <c r="F41" s="17"/>
      <c r="G41" s="17"/>
      <c r="H41" s="17"/>
      <c r="I41" s="17"/>
      <c r="J41" s="17"/>
      <c r="K41" s="17"/>
      <c r="L41" s="17"/>
    </row>
    <row r="42" s="1" customFormat="1" customHeight="1" spans="1:12">
      <c r="A42" s="19">
        <v>20827</v>
      </c>
      <c r="B42" s="19" t="s">
        <v>110</v>
      </c>
      <c r="C42" s="20">
        <f>C43+C44</f>
        <v>1.85</v>
      </c>
      <c r="D42" s="17"/>
      <c r="E42" s="20">
        <f>E43+E44</f>
        <v>1.85</v>
      </c>
      <c r="F42" s="17"/>
      <c r="G42" s="17"/>
      <c r="H42" s="17"/>
      <c r="I42" s="17"/>
      <c r="J42" s="17"/>
      <c r="K42" s="17"/>
      <c r="L42" s="17"/>
    </row>
    <row r="43" s="1" customFormat="1" customHeight="1" spans="1:12">
      <c r="A43" s="23">
        <v>2082702</v>
      </c>
      <c r="B43" s="23" t="s">
        <v>96</v>
      </c>
      <c r="C43" s="24">
        <f t="shared" si="3"/>
        <v>0.23</v>
      </c>
      <c r="D43" s="17"/>
      <c r="E43" s="24">
        <v>0.23</v>
      </c>
      <c r="F43" s="17"/>
      <c r="G43" s="17"/>
      <c r="H43" s="17"/>
      <c r="I43" s="17"/>
      <c r="J43" s="17"/>
      <c r="K43" s="17"/>
      <c r="L43" s="17"/>
    </row>
    <row r="44" s="1" customFormat="1" customHeight="1" spans="1:12">
      <c r="A44" s="23">
        <v>2082703</v>
      </c>
      <c r="B44" s="23" t="s">
        <v>97</v>
      </c>
      <c r="C44" s="24">
        <f t="shared" si="3"/>
        <v>1.62</v>
      </c>
      <c r="D44" s="38"/>
      <c r="E44" s="24">
        <v>1.62</v>
      </c>
      <c r="F44" s="22"/>
      <c r="G44" s="22"/>
      <c r="H44" s="22"/>
      <c r="I44" s="22"/>
      <c r="J44" s="22"/>
      <c r="K44" s="22"/>
      <c r="L44" s="22"/>
    </row>
    <row r="45" s="1" customFormat="1" customHeight="1" spans="1:12">
      <c r="A45" s="19">
        <v>210</v>
      </c>
      <c r="B45" s="19" t="s">
        <v>111</v>
      </c>
      <c r="C45" s="20">
        <f t="shared" ref="C45:C49" si="4">C46</f>
        <v>22.52</v>
      </c>
      <c r="D45" s="39"/>
      <c r="E45" s="20">
        <f t="shared" ref="E45:E49" si="5">E46</f>
        <v>22.52</v>
      </c>
      <c r="F45" s="22"/>
      <c r="G45" s="22"/>
      <c r="H45" s="22"/>
      <c r="I45" s="22"/>
      <c r="J45" s="22"/>
      <c r="K45" s="22"/>
      <c r="L45" s="22"/>
    </row>
    <row r="46" s="1" customFormat="1" customHeight="1" spans="1:12">
      <c r="A46" s="23">
        <v>21012</v>
      </c>
      <c r="B46" s="23" t="s">
        <v>99</v>
      </c>
      <c r="C46" s="24">
        <f t="shared" si="4"/>
        <v>22.52</v>
      </c>
      <c r="D46" s="39"/>
      <c r="E46" s="24">
        <f t="shared" si="5"/>
        <v>22.52</v>
      </c>
      <c r="F46" s="22"/>
      <c r="G46" s="22"/>
      <c r="H46" s="22"/>
      <c r="I46" s="22"/>
      <c r="J46" s="22"/>
      <c r="K46" s="22"/>
      <c r="L46" s="22"/>
    </row>
    <row r="47" s="1" customFormat="1" customHeight="1" spans="1:12">
      <c r="A47" s="23">
        <v>2101201</v>
      </c>
      <c r="B47" s="23" t="s">
        <v>100</v>
      </c>
      <c r="C47" s="24">
        <f>D47+E47</f>
        <v>22.52</v>
      </c>
      <c r="D47" s="39"/>
      <c r="E47" s="24">
        <v>22.52</v>
      </c>
      <c r="F47" s="22"/>
      <c r="G47" s="22"/>
      <c r="H47" s="22"/>
      <c r="I47" s="22"/>
      <c r="J47" s="22"/>
      <c r="K47" s="22"/>
      <c r="L47" s="22"/>
    </row>
    <row r="48" s="1" customFormat="1" customHeight="1" spans="1:12">
      <c r="A48" s="19">
        <v>221</v>
      </c>
      <c r="B48" s="19" t="s">
        <v>101</v>
      </c>
      <c r="C48" s="20">
        <f t="shared" si="4"/>
        <v>29.9</v>
      </c>
      <c r="D48" s="39"/>
      <c r="E48" s="20">
        <f t="shared" si="5"/>
        <v>29.9</v>
      </c>
      <c r="F48" s="22"/>
      <c r="G48" s="22"/>
      <c r="H48" s="22"/>
      <c r="I48" s="22"/>
      <c r="J48" s="22"/>
      <c r="K48" s="22"/>
      <c r="L48" s="22"/>
    </row>
    <row r="49" s="1" customFormat="1" customHeight="1" spans="1:12">
      <c r="A49" s="23">
        <v>22102</v>
      </c>
      <c r="B49" s="23" t="s">
        <v>102</v>
      </c>
      <c r="C49" s="24">
        <f t="shared" si="4"/>
        <v>29.9</v>
      </c>
      <c r="D49" s="39"/>
      <c r="E49" s="24">
        <f t="shared" si="5"/>
        <v>29.9</v>
      </c>
      <c r="F49" s="22"/>
      <c r="G49" s="22"/>
      <c r="H49" s="22"/>
      <c r="I49" s="22"/>
      <c r="J49" s="22"/>
      <c r="K49" s="22"/>
      <c r="L49" s="22"/>
    </row>
    <row r="50" s="1" customFormat="1" customHeight="1" spans="1:12">
      <c r="A50" s="23">
        <v>2210201</v>
      </c>
      <c r="B50" s="23" t="s">
        <v>103</v>
      </c>
      <c r="C50" s="24">
        <f>D50+E50</f>
        <v>29.9</v>
      </c>
      <c r="D50" s="29"/>
      <c r="E50" s="24">
        <v>29.9</v>
      </c>
      <c r="F50" s="22"/>
      <c r="G50" s="22"/>
      <c r="H50" s="22"/>
      <c r="I50" s="22"/>
      <c r="J50" s="22"/>
      <c r="K50" s="22"/>
      <c r="L50" s="22"/>
    </row>
    <row r="51" s="1" customFormat="1" customHeight="1" spans="1:12">
      <c r="A51" s="26" t="s">
        <v>238</v>
      </c>
      <c r="B51" s="26"/>
      <c r="C51" s="29">
        <f>SUM(C36,C39,C45,C48)</f>
        <v>462.26</v>
      </c>
      <c r="D51" s="29"/>
      <c r="E51" s="29">
        <f>SUM(E36,E39,E45,E48)</f>
        <v>462.26</v>
      </c>
      <c r="F51" s="29"/>
      <c r="G51" s="29"/>
      <c r="H51" s="29"/>
      <c r="I51" s="29"/>
      <c r="J51" s="29"/>
      <c r="K51" s="29"/>
      <c r="L51" s="29"/>
    </row>
    <row r="52" s="1" customFormat="1" customHeight="1" spans="1:12">
      <c r="A52" s="40" t="s">
        <v>187</v>
      </c>
      <c r="B52" s="40"/>
      <c r="C52" s="40"/>
      <c r="D52" s="40"/>
      <c r="E52" s="40"/>
      <c r="F52" s="40"/>
      <c r="G52" s="2"/>
      <c r="H52" s="2"/>
      <c r="I52" s="2"/>
      <c r="J52" s="2"/>
      <c r="K52" s="2"/>
      <c r="L52" s="2"/>
    </row>
    <row r="53" s="1" customFormat="1" customHeight="1" spans="1:12">
      <c r="A53" s="41" t="s">
        <v>191</v>
      </c>
      <c r="B53" s="41"/>
      <c r="C53" s="41"/>
      <c r="D53" s="41"/>
      <c r="E53" s="41"/>
      <c r="F53" s="41"/>
      <c r="G53" s="2"/>
      <c r="H53" s="2"/>
      <c r="I53" s="2"/>
      <c r="J53" s="2"/>
      <c r="K53" s="2"/>
      <c r="L53" s="2"/>
    </row>
    <row r="55" s="1" customFormat="1" customHeight="1" spans="1:12">
      <c r="A55" s="11" t="s">
        <v>240</v>
      </c>
      <c r="B55" s="2"/>
      <c r="C55" s="2"/>
      <c r="D55" s="2"/>
      <c r="E55" s="2"/>
      <c r="F55" s="2"/>
      <c r="G55" s="2"/>
      <c r="H55" s="12"/>
      <c r="I55" s="2"/>
      <c r="J55" s="2"/>
      <c r="K55" s="2"/>
      <c r="L55" s="2"/>
    </row>
    <row r="56" s="1" customFormat="1" customHeight="1" spans="1:12">
      <c r="A56" s="13" t="s">
        <v>224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="1" customFormat="1" customHeight="1" spans="1:12">
      <c r="A57" s="14" t="s">
        <v>223</v>
      </c>
      <c r="B57" s="2"/>
      <c r="C57" s="2"/>
      <c r="D57" s="2"/>
      <c r="E57" s="2"/>
      <c r="F57" s="2"/>
      <c r="G57" s="2"/>
      <c r="H57" s="2"/>
      <c r="I57" s="2"/>
      <c r="J57" s="2"/>
      <c r="K57" s="44" t="s">
        <v>1</v>
      </c>
      <c r="L57" s="44"/>
    </row>
    <row r="58" s="1" customFormat="1" customHeight="1" spans="1:12">
      <c r="A58" s="16" t="s">
        <v>7</v>
      </c>
      <c r="B58" s="16"/>
      <c r="C58" s="16" t="s">
        <v>53</v>
      </c>
      <c r="D58" s="16" t="s">
        <v>218</v>
      </c>
      <c r="E58" s="16" t="s">
        <v>225</v>
      </c>
      <c r="F58" s="16" t="s">
        <v>226</v>
      </c>
      <c r="G58" s="16" t="s">
        <v>227</v>
      </c>
      <c r="H58" s="16" t="s">
        <v>228</v>
      </c>
      <c r="I58" s="16" t="s">
        <v>229</v>
      </c>
      <c r="J58" s="16" t="s">
        <v>230</v>
      </c>
      <c r="K58" s="16" t="s">
        <v>231</v>
      </c>
      <c r="L58" s="16" t="s">
        <v>217</v>
      </c>
    </row>
    <row r="59" s="1" customFormat="1" customHeight="1" spans="1:12">
      <c r="A59" s="17" t="s">
        <v>77</v>
      </c>
      <c r="B59" s="18" t="s">
        <v>78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="30" customFormat="1" ht="11.25" spans="1:12">
      <c r="A60" s="8">
        <v>201</v>
      </c>
      <c r="B60" s="8" t="s">
        <v>232</v>
      </c>
      <c r="C60" s="8">
        <f>D60+E60</f>
        <v>299.31</v>
      </c>
      <c r="D60" s="8"/>
      <c r="E60" s="31">
        <f>E61</f>
        <v>299.31</v>
      </c>
      <c r="F60" s="8"/>
      <c r="G60" s="8"/>
      <c r="H60" s="8"/>
      <c r="I60" s="8"/>
      <c r="J60" s="8"/>
      <c r="K60" s="8"/>
      <c r="L60" s="8"/>
    </row>
    <row r="61" s="30" customFormat="1" ht="11.25" spans="1:12">
      <c r="A61" s="8">
        <v>20103</v>
      </c>
      <c r="B61" s="8" t="s">
        <v>83</v>
      </c>
      <c r="C61" s="8">
        <f>D61+E61</f>
        <v>299.31</v>
      </c>
      <c r="D61" s="8"/>
      <c r="E61" s="31">
        <f>E62</f>
        <v>299.31</v>
      </c>
      <c r="F61" s="8"/>
      <c r="G61" s="8"/>
      <c r="H61" s="8"/>
      <c r="I61" s="8"/>
      <c r="J61" s="8"/>
      <c r="K61" s="8"/>
      <c r="L61" s="8"/>
    </row>
    <row r="62" s="30" customFormat="1" ht="11.25" spans="1:12">
      <c r="A62" s="8">
        <v>2010399</v>
      </c>
      <c r="B62" s="8" t="s">
        <v>90</v>
      </c>
      <c r="C62" s="8">
        <f t="shared" ref="C62:C71" si="6">D62+E62</f>
        <v>299.31</v>
      </c>
      <c r="D62" s="8"/>
      <c r="E62" s="31">
        <v>299.31</v>
      </c>
      <c r="F62" s="8"/>
      <c r="G62" s="8"/>
      <c r="H62" s="8"/>
      <c r="I62" s="8"/>
      <c r="J62" s="8"/>
      <c r="K62" s="8"/>
      <c r="L62" s="8"/>
    </row>
    <row r="63" s="30" customFormat="1" ht="11.25" spans="1:12">
      <c r="A63" s="8">
        <v>208</v>
      </c>
      <c r="B63" s="8" t="s">
        <v>91</v>
      </c>
      <c r="C63" s="8">
        <f t="shared" si="6"/>
        <v>17.82</v>
      </c>
      <c r="D63" s="8"/>
      <c r="E63" s="31">
        <f>E64+E66</f>
        <v>17.82</v>
      </c>
      <c r="F63" s="8"/>
      <c r="G63" s="8"/>
      <c r="H63" s="8"/>
      <c r="I63" s="8"/>
      <c r="J63" s="8"/>
      <c r="K63" s="8"/>
      <c r="L63" s="8"/>
    </row>
    <row r="64" s="30" customFormat="1" ht="11.25" spans="1:12">
      <c r="A64" s="8">
        <v>20826</v>
      </c>
      <c r="B64" s="8" t="s">
        <v>92</v>
      </c>
      <c r="C64" s="8">
        <f t="shared" si="6"/>
        <v>16.97</v>
      </c>
      <c r="D64" s="8"/>
      <c r="E64" s="31">
        <f>E65</f>
        <v>16.97</v>
      </c>
      <c r="F64" s="8"/>
      <c r="G64" s="8"/>
      <c r="H64" s="8"/>
      <c r="I64" s="8"/>
      <c r="J64" s="8"/>
      <c r="K64" s="8"/>
      <c r="L64" s="8"/>
    </row>
    <row r="65" s="30" customFormat="1" ht="11.25" spans="1:12">
      <c r="A65" s="8">
        <v>2082699</v>
      </c>
      <c r="B65" s="8" t="s">
        <v>93</v>
      </c>
      <c r="C65" s="8">
        <f t="shared" si="6"/>
        <v>16.97</v>
      </c>
      <c r="D65" s="8"/>
      <c r="E65" s="31">
        <v>16.97</v>
      </c>
      <c r="F65" s="8"/>
      <c r="G65" s="8"/>
      <c r="H65" s="8"/>
      <c r="I65" s="8"/>
      <c r="J65" s="8"/>
      <c r="K65" s="8"/>
      <c r="L65" s="8"/>
    </row>
    <row r="66" s="30" customFormat="1" ht="11.25" spans="1:12">
      <c r="A66" s="8">
        <v>20827</v>
      </c>
      <c r="B66" s="8" t="s">
        <v>94</v>
      </c>
      <c r="C66" s="8">
        <f t="shared" si="6"/>
        <v>0.85</v>
      </c>
      <c r="D66" s="8"/>
      <c r="E66" s="31">
        <f>E67+E68+E69</f>
        <v>0.85</v>
      </c>
      <c r="F66" s="8"/>
      <c r="G66" s="8"/>
      <c r="H66" s="8"/>
      <c r="I66" s="8"/>
      <c r="J66" s="8"/>
      <c r="K66" s="8"/>
      <c r="L66" s="8"/>
    </row>
    <row r="67" s="30" customFormat="1" ht="11.25" spans="1:12">
      <c r="A67" s="8">
        <v>2080701</v>
      </c>
      <c r="B67" s="8" t="s">
        <v>95</v>
      </c>
      <c r="C67" s="8">
        <f t="shared" si="6"/>
        <v>0</v>
      </c>
      <c r="D67" s="8"/>
      <c r="E67" s="31">
        <v>0</v>
      </c>
      <c r="F67" s="8"/>
      <c r="G67" s="8"/>
      <c r="H67" s="8"/>
      <c r="I67" s="8"/>
      <c r="J67" s="8"/>
      <c r="K67" s="8"/>
      <c r="L67" s="8"/>
    </row>
    <row r="68" s="30" customFormat="1" ht="11.25" spans="1:12">
      <c r="A68" s="8">
        <v>2080702</v>
      </c>
      <c r="B68" s="8" t="s">
        <v>96</v>
      </c>
      <c r="C68" s="8">
        <f t="shared" si="6"/>
        <v>0.11</v>
      </c>
      <c r="D68" s="8"/>
      <c r="E68" s="31">
        <v>0.11</v>
      </c>
      <c r="F68" s="8"/>
      <c r="G68" s="8"/>
      <c r="H68" s="8"/>
      <c r="I68" s="8"/>
      <c r="J68" s="8"/>
      <c r="K68" s="8"/>
      <c r="L68" s="8"/>
    </row>
    <row r="69" s="30" customFormat="1" ht="11.25" spans="1:12">
      <c r="A69" s="8">
        <v>2080703</v>
      </c>
      <c r="B69" s="8" t="s">
        <v>97</v>
      </c>
      <c r="C69" s="8">
        <f t="shared" si="6"/>
        <v>0.74</v>
      </c>
      <c r="D69" s="8"/>
      <c r="E69" s="31">
        <v>0.74</v>
      </c>
      <c r="F69" s="8"/>
      <c r="G69" s="8"/>
      <c r="H69" s="8"/>
      <c r="I69" s="8"/>
      <c r="J69" s="8"/>
      <c r="K69" s="8"/>
      <c r="L69" s="8"/>
    </row>
    <row r="70" s="30" customFormat="1" ht="11.25" spans="1:12">
      <c r="A70" s="8">
        <v>210</v>
      </c>
      <c r="B70" s="8" t="s">
        <v>237</v>
      </c>
      <c r="C70" s="8">
        <f t="shared" si="6"/>
        <v>10.88</v>
      </c>
      <c r="D70" s="8"/>
      <c r="E70" s="31">
        <f t="shared" ref="E70:E74" si="7">E71</f>
        <v>10.88</v>
      </c>
      <c r="F70" s="8"/>
      <c r="G70" s="8"/>
      <c r="H70" s="8"/>
      <c r="I70" s="8"/>
      <c r="J70" s="8"/>
      <c r="K70" s="8"/>
      <c r="L70" s="8"/>
    </row>
    <row r="71" s="30" customFormat="1" ht="11.25" spans="1:12">
      <c r="A71" s="8">
        <v>21012</v>
      </c>
      <c r="B71" s="8" t="s">
        <v>99</v>
      </c>
      <c r="C71" s="8">
        <f t="shared" si="6"/>
        <v>10.88</v>
      </c>
      <c r="D71" s="8"/>
      <c r="E71" s="31">
        <f t="shared" si="7"/>
        <v>10.88</v>
      </c>
      <c r="F71" s="8"/>
      <c r="G71" s="8"/>
      <c r="H71" s="8"/>
      <c r="I71" s="8"/>
      <c r="J71" s="8"/>
      <c r="K71" s="8"/>
      <c r="L71" s="8"/>
    </row>
    <row r="72" s="30" customFormat="1" ht="11.25" spans="1:12">
      <c r="A72" s="8">
        <v>2101201</v>
      </c>
      <c r="B72" s="8" t="s">
        <v>100</v>
      </c>
      <c r="C72" s="32">
        <v>165.8</v>
      </c>
      <c r="D72" s="32"/>
      <c r="E72" s="31">
        <v>10.88</v>
      </c>
      <c r="F72" s="8"/>
      <c r="G72" s="8"/>
      <c r="H72" s="8"/>
      <c r="I72" s="8"/>
      <c r="J72" s="8"/>
      <c r="K72" s="8"/>
      <c r="L72" s="8"/>
    </row>
    <row r="73" s="30" customFormat="1" ht="11.25" spans="1:12">
      <c r="A73" s="8">
        <v>221</v>
      </c>
      <c r="B73" s="8" t="s">
        <v>101</v>
      </c>
      <c r="C73" s="8">
        <f t="shared" ref="C73:C75" si="8">D73+E73</f>
        <v>13.7</v>
      </c>
      <c r="D73" s="8"/>
      <c r="E73" s="8">
        <f t="shared" si="7"/>
        <v>13.7</v>
      </c>
      <c r="F73" s="31"/>
      <c r="G73" s="31"/>
      <c r="H73" s="31"/>
      <c r="I73" s="43"/>
      <c r="J73" s="43"/>
      <c r="K73" s="43"/>
      <c r="L73" s="43"/>
    </row>
    <row r="74" s="30" customFormat="1" ht="11.25" spans="1:12">
      <c r="A74" s="8">
        <v>22102</v>
      </c>
      <c r="B74" s="8" t="s">
        <v>102</v>
      </c>
      <c r="C74" s="8">
        <f t="shared" si="8"/>
        <v>13.7</v>
      </c>
      <c r="D74" s="8"/>
      <c r="E74" s="8">
        <f t="shared" si="7"/>
        <v>13.7</v>
      </c>
      <c r="F74" s="31"/>
      <c r="G74" s="31"/>
      <c r="H74" s="31"/>
      <c r="I74" s="43"/>
      <c r="J74" s="43"/>
      <c r="K74" s="43"/>
      <c r="L74" s="43"/>
    </row>
    <row r="75" s="30" customFormat="1" ht="11.25" spans="1:12">
      <c r="A75" s="8">
        <v>2210201</v>
      </c>
      <c r="B75" s="8" t="s">
        <v>103</v>
      </c>
      <c r="C75" s="8">
        <f t="shared" si="8"/>
        <v>13.7</v>
      </c>
      <c r="D75" s="8"/>
      <c r="E75" s="8">
        <v>13.7</v>
      </c>
      <c r="F75" s="31"/>
      <c r="G75" s="31"/>
      <c r="H75" s="31"/>
      <c r="I75" s="43"/>
      <c r="J75" s="43"/>
      <c r="K75" s="43"/>
      <c r="L75" s="43"/>
    </row>
    <row r="76" s="30" customFormat="1" ht="11.25" spans="1:12">
      <c r="A76" s="9" t="s">
        <v>238</v>
      </c>
      <c r="B76" s="9"/>
      <c r="C76" s="8">
        <f>C73+C63+C60+C70</f>
        <v>341.71</v>
      </c>
      <c r="D76" s="8">
        <f>D73+D63+D60+D70</f>
        <v>0</v>
      </c>
      <c r="E76" s="8">
        <f>E73+E63+E60+E70</f>
        <v>341.71</v>
      </c>
      <c r="F76" s="8"/>
      <c r="G76" s="8"/>
      <c r="H76" s="8"/>
      <c r="I76" s="8"/>
      <c r="J76" s="8"/>
      <c r="K76" s="8"/>
      <c r="L76" s="8"/>
    </row>
    <row r="77" s="1" customFormat="1" customHeight="1" spans="1:12">
      <c r="A77" s="45" t="s">
        <v>187</v>
      </c>
      <c r="B77" s="45"/>
      <c r="C77" s="45"/>
      <c r="D77" s="45"/>
      <c r="E77" s="45"/>
      <c r="F77" s="45"/>
      <c r="G77" s="2"/>
      <c r="H77" s="2"/>
      <c r="I77" s="2"/>
      <c r="J77" s="2"/>
      <c r="K77" s="2"/>
      <c r="L77" s="2"/>
    </row>
    <row r="78" s="1" customFormat="1" customHeight="1" spans="1:12">
      <c r="A78" s="46" t="s">
        <v>191</v>
      </c>
      <c r="B78" s="46"/>
      <c r="C78" s="46"/>
      <c r="D78" s="46"/>
      <c r="E78" s="46"/>
      <c r="F78" s="46"/>
      <c r="G78" s="2"/>
      <c r="H78" s="2"/>
      <c r="I78" s="2"/>
      <c r="J78" s="2"/>
      <c r="K78" s="2"/>
      <c r="L78" s="2"/>
    </row>
  </sheetData>
  <mergeCells count="19">
    <mergeCell ref="A1:L1"/>
    <mergeCell ref="A2:B2"/>
    <mergeCell ref="K2:L2"/>
    <mergeCell ref="A3:B3"/>
    <mergeCell ref="A27:B27"/>
    <mergeCell ref="A28:F28"/>
    <mergeCell ref="A29:F29"/>
    <mergeCell ref="A32:L32"/>
    <mergeCell ref="K33:L33"/>
    <mergeCell ref="A34:B34"/>
    <mergeCell ref="A51:B51"/>
    <mergeCell ref="A52:F52"/>
    <mergeCell ref="A53:F53"/>
    <mergeCell ref="A56:L56"/>
    <mergeCell ref="K57:L57"/>
    <mergeCell ref="A58:B58"/>
    <mergeCell ref="A76:B76"/>
    <mergeCell ref="A77:F77"/>
    <mergeCell ref="A78:F78"/>
  </mergeCells>
  <printOptions horizontalCentered="1"/>
  <pageMargins left="0.749305555555556" right="0.749305555555556" top="0.999305555555556" bottom="0.999305555555556" header="0.499305555555556" footer="0.499305555555556"/>
  <pageSetup paperSize="9" orientation="landscape" verticalDpi="6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opLeftCell="A51" workbookViewId="0">
      <selection activeCell="H67" sqref="H67"/>
    </sheetView>
  </sheetViews>
  <sheetFormatPr defaultColWidth="12" defaultRowHeight="13.5" outlineLevelCol="7"/>
  <cols>
    <col min="1" max="1" width="9.83333333333333" style="1" customWidth="1"/>
    <col min="2" max="2" width="49.8333333333333" style="1" customWidth="1"/>
    <col min="3" max="5" width="19.8333333333333" style="1" customWidth="1"/>
    <col min="6" max="8" width="16.5" style="1" customWidth="1"/>
    <col min="9" max="16384" width="12" style="1"/>
  </cols>
  <sheetData>
    <row r="1" s="1" customFormat="1" ht="27" customHeight="1" spans="1:8">
      <c r="A1" s="4" t="s">
        <v>242</v>
      </c>
      <c r="B1" s="4"/>
      <c r="C1" s="4"/>
      <c r="D1" s="4"/>
      <c r="E1" s="4"/>
      <c r="F1" s="4"/>
      <c r="G1" s="4"/>
      <c r="H1" s="4"/>
    </row>
    <row r="2" s="1" customFormat="1" ht="20.25" customHeight="1" spans="1:8">
      <c r="A2" s="5" t="s">
        <v>193</v>
      </c>
      <c r="B2" s="5"/>
      <c r="G2" s="6" t="s">
        <v>1</v>
      </c>
      <c r="H2" s="6"/>
    </row>
    <row r="3" s="1" customFormat="1" ht="31.15" customHeight="1" spans="1:8">
      <c r="A3" s="7" t="s">
        <v>7</v>
      </c>
      <c r="B3" s="7"/>
      <c r="C3" s="7" t="s">
        <v>53</v>
      </c>
      <c r="D3" s="7" t="s">
        <v>80</v>
      </c>
      <c r="E3" s="7" t="s">
        <v>81</v>
      </c>
      <c r="F3" s="7" t="s">
        <v>243</v>
      </c>
      <c r="G3" s="7" t="s">
        <v>244</v>
      </c>
      <c r="H3" s="7" t="s">
        <v>245</v>
      </c>
    </row>
    <row r="4" s="1" customFormat="1" spans="1:8">
      <c r="A4" s="8" t="s">
        <v>77</v>
      </c>
      <c r="B4" s="9" t="s">
        <v>78</v>
      </c>
      <c r="C4" s="8"/>
      <c r="D4" s="8"/>
      <c r="E4" s="8"/>
      <c r="F4" s="8"/>
      <c r="G4" s="8"/>
      <c r="H4" s="8"/>
    </row>
    <row r="5" s="1" customFormat="1" spans="1:8">
      <c r="A5" s="8">
        <v>201</v>
      </c>
      <c r="B5" s="8" t="s">
        <v>232</v>
      </c>
      <c r="C5" s="8">
        <f>D5+E5</f>
        <v>3283.15</v>
      </c>
      <c r="D5" s="8">
        <f>D6</f>
        <v>2120.45</v>
      </c>
      <c r="E5" s="8">
        <f>E6</f>
        <v>1162.7</v>
      </c>
      <c r="F5" s="8"/>
      <c r="G5" s="8"/>
      <c r="H5" s="8"/>
    </row>
    <row r="6" s="1" customFormat="1" spans="1:8">
      <c r="A6" s="8">
        <v>20103</v>
      </c>
      <c r="B6" s="8" t="s">
        <v>83</v>
      </c>
      <c r="C6" s="8">
        <f t="shared" ref="C6:C27" si="0">D6+E6</f>
        <v>3283.15</v>
      </c>
      <c r="D6" s="8">
        <f>D7+D8+D9+D10+D11+D12+D13</f>
        <v>2120.45</v>
      </c>
      <c r="E6" s="8">
        <f>E7+E8+E9+E10+E11+E12+E13</f>
        <v>1162.7</v>
      </c>
      <c r="F6" s="8"/>
      <c r="G6" s="8"/>
      <c r="H6" s="8"/>
    </row>
    <row r="7" s="1" customFormat="1" spans="1:8">
      <c r="A7" s="8">
        <v>2010301</v>
      </c>
      <c r="B7" s="8" t="s">
        <v>233</v>
      </c>
      <c r="C7" s="8">
        <f t="shared" si="0"/>
        <v>2227.55</v>
      </c>
      <c r="D7" s="8">
        <v>2120.45</v>
      </c>
      <c r="E7" s="8">
        <v>107.1</v>
      </c>
      <c r="F7" s="8"/>
      <c r="G7" s="8"/>
      <c r="H7" s="8"/>
    </row>
    <row r="8" s="1" customFormat="1" spans="1:8">
      <c r="A8" s="8">
        <v>2010302</v>
      </c>
      <c r="B8" s="8" t="s">
        <v>234</v>
      </c>
      <c r="C8" s="8">
        <f t="shared" si="0"/>
        <v>13.22</v>
      </c>
      <c r="D8" s="8"/>
      <c r="E8" s="8">
        <v>13.22</v>
      </c>
      <c r="F8" s="8"/>
      <c r="G8" s="8"/>
      <c r="H8" s="8"/>
    </row>
    <row r="9" s="1" customFormat="1" spans="1:8">
      <c r="A9" s="8">
        <v>2010303</v>
      </c>
      <c r="B9" s="8" t="s">
        <v>235</v>
      </c>
      <c r="C9" s="8">
        <f t="shared" si="0"/>
        <v>174</v>
      </c>
      <c r="D9" s="8"/>
      <c r="E9" s="8">
        <v>174</v>
      </c>
      <c r="F9" s="8"/>
      <c r="G9" s="8"/>
      <c r="H9" s="8"/>
    </row>
    <row r="10" s="1" customFormat="1" spans="1:8">
      <c r="A10" s="8">
        <v>2010304</v>
      </c>
      <c r="B10" s="8" t="s">
        <v>87</v>
      </c>
      <c r="C10" s="8">
        <f t="shared" si="0"/>
        <v>97.38</v>
      </c>
      <c r="D10" s="8"/>
      <c r="E10" s="8">
        <v>97.38</v>
      </c>
      <c r="F10" s="8"/>
      <c r="G10" s="8"/>
      <c r="H10" s="8"/>
    </row>
    <row r="11" s="1" customFormat="1" spans="1:8">
      <c r="A11" s="8">
        <v>2010305</v>
      </c>
      <c r="B11" s="8" t="s">
        <v>88</v>
      </c>
      <c r="C11" s="8">
        <f t="shared" si="0"/>
        <v>720</v>
      </c>
      <c r="D11" s="8"/>
      <c r="E11" s="8">
        <v>720</v>
      </c>
      <c r="F11" s="8"/>
      <c r="G11" s="8"/>
      <c r="H11" s="8"/>
    </row>
    <row r="12" s="1" customFormat="1" spans="1:8">
      <c r="A12" s="8">
        <v>2010350</v>
      </c>
      <c r="B12" s="8" t="s">
        <v>236</v>
      </c>
      <c r="C12" s="8">
        <f t="shared" si="0"/>
        <v>5</v>
      </c>
      <c r="D12" s="8"/>
      <c r="E12" s="8">
        <v>5</v>
      </c>
      <c r="F12" s="8"/>
      <c r="G12" s="8"/>
      <c r="H12" s="8"/>
    </row>
    <row r="13" s="1" customFormat="1" spans="1:8">
      <c r="A13" s="8">
        <v>2010399</v>
      </c>
      <c r="B13" s="8" t="s">
        <v>90</v>
      </c>
      <c r="C13" s="8">
        <f t="shared" si="0"/>
        <v>46</v>
      </c>
      <c r="D13" s="8"/>
      <c r="E13" s="8">
        <v>46</v>
      </c>
      <c r="F13" s="8"/>
      <c r="G13" s="8"/>
      <c r="H13" s="8"/>
    </row>
    <row r="14" s="1" customFormat="1" spans="1:8">
      <c r="A14" s="8">
        <v>208</v>
      </c>
      <c r="B14" s="8" t="s">
        <v>91</v>
      </c>
      <c r="C14" s="8">
        <f t="shared" si="0"/>
        <v>262.6</v>
      </c>
      <c r="D14" s="8">
        <f>D15</f>
        <v>262.6</v>
      </c>
      <c r="E14" s="8"/>
      <c r="F14" s="8"/>
      <c r="G14" s="8"/>
      <c r="H14" s="8"/>
    </row>
    <row r="15" s="1" customFormat="1" spans="1:8">
      <c r="A15" s="8">
        <v>20826</v>
      </c>
      <c r="B15" s="8" t="s">
        <v>92</v>
      </c>
      <c r="C15" s="8">
        <f t="shared" si="0"/>
        <v>262.6</v>
      </c>
      <c r="D15" s="8">
        <f>D16</f>
        <v>262.6</v>
      </c>
      <c r="E15" s="8"/>
      <c r="F15" s="8"/>
      <c r="G15" s="8"/>
      <c r="H15" s="8"/>
    </row>
    <row r="16" s="1" customFormat="1" spans="1:8">
      <c r="A16" s="8">
        <v>2082699</v>
      </c>
      <c r="B16" s="8" t="s">
        <v>93</v>
      </c>
      <c r="C16" s="8">
        <f t="shared" si="0"/>
        <v>262.6</v>
      </c>
      <c r="D16" s="8">
        <v>262.6</v>
      </c>
      <c r="E16" s="8"/>
      <c r="F16" s="8"/>
      <c r="G16" s="8"/>
      <c r="H16" s="8"/>
    </row>
    <row r="17" s="1" customFormat="1" spans="1:8">
      <c r="A17" s="8">
        <v>20827</v>
      </c>
      <c r="B17" s="8" t="s">
        <v>94</v>
      </c>
      <c r="C17" s="8">
        <f t="shared" si="0"/>
        <v>13.13</v>
      </c>
      <c r="D17" s="8">
        <f>D18+D19+D20</f>
        <v>13.13</v>
      </c>
      <c r="E17" s="8"/>
      <c r="F17" s="8"/>
      <c r="G17" s="8"/>
      <c r="H17" s="8"/>
    </row>
    <row r="18" s="1" customFormat="1" spans="1:8">
      <c r="A18" s="8">
        <v>2080701</v>
      </c>
      <c r="B18" s="8" t="s">
        <v>95</v>
      </c>
      <c r="C18" s="8">
        <f t="shared" si="0"/>
        <v>0</v>
      </c>
      <c r="D18" s="8">
        <v>0</v>
      </c>
      <c r="E18" s="8"/>
      <c r="F18" s="8"/>
      <c r="G18" s="8"/>
      <c r="H18" s="8"/>
    </row>
    <row r="19" s="1" customFormat="1" spans="1:8">
      <c r="A19" s="8">
        <v>2080702</v>
      </c>
      <c r="B19" s="8" t="s">
        <v>96</v>
      </c>
      <c r="C19" s="8">
        <f t="shared" si="0"/>
        <v>1.64</v>
      </c>
      <c r="D19" s="8">
        <v>1.64</v>
      </c>
      <c r="E19" s="8"/>
      <c r="F19" s="8"/>
      <c r="G19" s="8"/>
      <c r="H19" s="8"/>
    </row>
    <row r="20" s="1" customFormat="1" spans="1:8">
      <c r="A20" s="8">
        <v>2080703</v>
      </c>
      <c r="B20" s="8" t="s">
        <v>97</v>
      </c>
      <c r="C20" s="8">
        <f t="shared" si="0"/>
        <v>11.49</v>
      </c>
      <c r="D20" s="8">
        <v>11.49</v>
      </c>
      <c r="E20" s="8"/>
      <c r="F20" s="8"/>
      <c r="G20" s="8"/>
      <c r="H20" s="8"/>
    </row>
    <row r="21" s="1" customFormat="1" spans="1:8">
      <c r="A21" s="8">
        <v>210</v>
      </c>
      <c r="B21" s="8" t="s">
        <v>237</v>
      </c>
      <c r="C21" s="8">
        <f t="shared" si="0"/>
        <v>168.37</v>
      </c>
      <c r="D21" s="8">
        <f>D22</f>
        <v>168.37</v>
      </c>
      <c r="E21" s="8"/>
      <c r="F21" s="8"/>
      <c r="G21" s="8"/>
      <c r="H21" s="8"/>
    </row>
    <row r="22" s="1" customFormat="1" spans="1:8">
      <c r="A22" s="8">
        <v>21012</v>
      </c>
      <c r="B22" s="8" t="s">
        <v>99</v>
      </c>
      <c r="C22" s="8">
        <f t="shared" si="0"/>
        <v>168.37</v>
      </c>
      <c r="D22" s="8">
        <f>D23</f>
        <v>168.37</v>
      </c>
      <c r="E22" s="8"/>
      <c r="F22" s="8"/>
      <c r="G22" s="8"/>
      <c r="H22" s="8"/>
    </row>
    <row r="23" s="1" customFormat="1" spans="1:8">
      <c r="A23" s="8">
        <v>2101201</v>
      </c>
      <c r="B23" s="8" t="s">
        <v>100</v>
      </c>
      <c r="C23" s="8">
        <f t="shared" si="0"/>
        <v>168.37</v>
      </c>
      <c r="D23" s="8">
        <v>168.37</v>
      </c>
      <c r="E23" s="8"/>
      <c r="F23" s="8"/>
      <c r="G23" s="8"/>
      <c r="H23" s="8"/>
    </row>
    <row r="24" s="1" customFormat="1" spans="1:8">
      <c r="A24" s="8">
        <v>221</v>
      </c>
      <c r="B24" s="8" t="s">
        <v>101</v>
      </c>
      <c r="C24" s="8">
        <f t="shared" si="0"/>
        <v>212.66</v>
      </c>
      <c r="D24" s="8">
        <f>D25</f>
        <v>212.66</v>
      </c>
      <c r="E24" s="8"/>
      <c r="F24" s="8"/>
      <c r="G24" s="8"/>
      <c r="H24" s="8"/>
    </row>
    <row r="25" s="1" customFormat="1" spans="1:8">
      <c r="A25" s="8">
        <v>22102</v>
      </c>
      <c r="B25" s="8" t="s">
        <v>102</v>
      </c>
      <c r="C25" s="8">
        <f t="shared" si="0"/>
        <v>212.66</v>
      </c>
      <c r="D25" s="8">
        <f>D26</f>
        <v>212.66</v>
      </c>
      <c r="E25" s="8"/>
      <c r="F25" s="8"/>
      <c r="G25" s="8"/>
      <c r="H25" s="8"/>
    </row>
    <row r="26" s="1" customFormat="1" spans="1:8">
      <c r="A26" s="8">
        <v>2210201</v>
      </c>
      <c r="B26" s="10" t="s">
        <v>103</v>
      </c>
      <c r="C26" s="8">
        <f t="shared" si="0"/>
        <v>212.66</v>
      </c>
      <c r="D26" s="8">
        <v>212.66</v>
      </c>
      <c r="E26" s="8"/>
      <c r="F26" s="8"/>
      <c r="G26" s="8"/>
      <c r="H26" s="8"/>
    </row>
    <row r="27" s="1" customFormat="1" spans="1:8">
      <c r="A27" s="9" t="s">
        <v>238</v>
      </c>
      <c r="B27" s="9"/>
      <c r="C27" s="8">
        <f t="shared" si="0"/>
        <v>3939.91</v>
      </c>
      <c r="D27" s="8">
        <f>D24+D21+D14+D5+D17</f>
        <v>2777.21</v>
      </c>
      <c r="E27" s="8">
        <f>E24+E21+E14+E5</f>
        <v>1162.7</v>
      </c>
      <c r="F27" s="8"/>
      <c r="G27" s="8"/>
      <c r="H27" s="8"/>
    </row>
    <row r="30" s="1" customFormat="1" ht="20.25" spans="1:8">
      <c r="A30" s="11" t="s">
        <v>246</v>
      </c>
      <c r="B30" s="2"/>
      <c r="C30" s="2"/>
      <c r="D30" s="2"/>
      <c r="E30" s="2"/>
      <c r="F30" s="2"/>
      <c r="G30" s="2"/>
      <c r="H30" s="12"/>
    </row>
    <row r="31" s="1" customFormat="1" ht="24" spans="1:8">
      <c r="A31" s="13" t="s">
        <v>242</v>
      </c>
      <c r="B31" s="13"/>
      <c r="C31" s="13"/>
      <c r="D31" s="13"/>
      <c r="E31" s="13"/>
      <c r="F31" s="13"/>
      <c r="G31" s="13"/>
      <c r="H31" s="13"/>
    </row>
    <row r="32" s="1" customFormat="1" spans="1:8">
      <c r="A32" s="14" t="s">
        <v>221</v>
      </c>
      <c r="B32" s="2"/>
      <c r="C32" s="2"/>
      <c r="D32" s="2"/>
      <c r="E32" s="2"/>
      <c r="F32" s="2"/>
      <c r="G32" s="15" t="s">
        <v>1</v>
      </c>
      <c r="H32" s="15"/>
    </row>
    <row r="33" s="1" customFormat="1" ht="25.5" spans="1:8">
      <c r="A33" s="16" t="s">
        <v>7</v>
      </c>
      <c r="B33" s="16"/>
      <c r="C33" s="16" t="s">
        <v>53</v>
      </c>
      <c r="D33" s="16" t="s">
        <v>80</v>
      </c>
      <c r="E33" s="16" t="s">
        <v>81</v>
      </c>
      <c r="F33" s="16" t="s">
        <v>243</v>
      </c>
      <c r="G33" s="16" t="s">
        <v>244</v>
      </c>
      <c r="H33" s="16" t="s">
        <v>245</v>
      </c>
    </row>
    <row r="34" s="1" customFormat="1" spans="1:8">
      <c r="A34" s="17" t="s">
        <v>77</v>
      </c>
      <c r="B34" s="18" t="s">
        <v>78</v>
      </c>
      <c r="C34" s="17"/>
      <c r="D34" s="17"/>
      <c r="E34" s="17"/>
      <c r="F34" s="17"/>
      <c r="G34" s="17"/>
      <c r="H34" s="17"/>
    </row>
    <row r="35" s="2" customFormat="1" ht="33" customHeight="1" spans="1:8">
      <c r="A35" s="17" t="s">
        <v>77</v>
      </c>
      <c r="B35" s="18" t="s">
        <v>78</v>
      </c>
      <c r="C35" s="17"/>
      <c r="D35" s="17"/>
      <c r="E35" s="17"/>
      <c r="F35" s="17"/>
      <c r="G35" s="17"/>
      <c r="H35" s="17"/>
    </row>
    <row r="36" s="2" customFormat="1" ht="33" customHeight="1" spans="1:8">
      <c r="A36" s="19">
        <v>201</v>
      </c>
      <c r="B36" s="19" t="s">
        <v>82</v>
      </c>
      <c r="C36" s="20">
        <f t="shared" ref="C36:C40" si="1">C37</f>
        <v>371.03</v>
      </c>
      <c r="D36" s="20">
        <f t="shared" ref="D36:D40" si="2">D37</f>
        <v>291.4</v>
      </c>
      <c r="E36" s="20">
        <f>E37</f>
        <v>79.63</v>
      </c>
      <c r="F36" s="21"/>
      <c r="G36" s="22"/>
      <c r="H36" s="22"/>
    </row>
    <row r="37" s="2" customFormat="1" ht="33" customHeight="1" spans="1:8">
      <c r="A37" s="23">
        <v>20103</v>
      </c>
      <c r="B37" s="23" t="s">
        <v>108</v>
      </c>
      <c r="C37" s="24">
        <f t="shared" si="1"/>
        <v>371.03</v>
      </c>
      <c r="D37" s="24">
        <f t="shared" si="2"/>
        <v>291.4</v>
      </c>
      <c r="E37" s="24">
        <f>E38</f>
        <v>79.63</v>
      </c>
      <c r="F37" s="21"/>
      <c r="G37" s="22"/>
      <c r="H37" s="22"/>
    </row>
    <row r="38" s="2" customFormat="1" ht="33" customHeight="1" spans="1:8">
      <c r="A38" s="23">
        <v>2010399</v>
      </c>
      <c r="B38" s="23" t="s">
        <v>109</v>
      </c>
      <c r="C38" s="24">
        <f>D38+E38</f>
        <v>371.03</v>
      </c>
      <c r="D38" s="24">
        <v>291.4</v>
      </c>
      <c r="E38" s="25">
        <v>79.63</v>
      </c>
      <c r="F38" s="21"/>
      <c r="G38" s="22"/>
      <c r="H38" s="22"/>
    </row>
    <row r="39" s="2" customFormat="1" ht="33" customHeight="1" spans="1:8">
      <c r="A39" s="19">
        <v>208</v>
      </c>
      <c r="B39" s="19" t="s">
        <v>91</v>
      </c>
      <c r="C39" s="20">
        <f>C40+C42</f>
        <v>38.81</v>
      </c>
      <c r="D39" s="20">
        <f>D40+D42</f>
        <v>38.81</v>
      </c>
      <c r="E39" s="20"/>
      <c r="F39" s="21"/>
      <c r="G39" s="22"/>
      <c r="H39" s="22"/>
    </row>
    <row r="40" s="2" customFormat="1" ht="33" customHeight="1" spans="1:8">
      <c r="A40" s="19">
        <v>20826</v>
      </c>
      <c r="B40" s="19" t="s">
        <v>92</v>
      </c>
      <c r="C40" s="20">
        <f t="shared" si="1"/>
        <v>36.96</v>
      </c>
      <c r="D40" s="20">
        <f t="shared" si="2"/>
        <v>36.96</v>
      </c>
      <c r="E40" s="20"/>
      <c r="F40" s="21"/>
      <c r="G40" s="22"/>
      <c r="H40" s="22"/>
    </row>
    <row r="41" s="2" customFormat="1" ht="33" customHeight="1" spans="1:8">
      <c r="A41" s="23">
        <v>2082699</v>
      </c>
      <c r="B41" s="23" t="s">
        <v>93</v>
      </c>
      <c r="C41" s="24">
        <f t="shared" ref="C41:C44" si="3">D41</f>
        <v>36.96</v>
      </c>
      <c r="D41" s="24">
        <v>36.96</v>
      </c>
      <c r="E41" s="24"/>
      <c r="F41" s="21"/>
      <c r="G41" s="22"/>
      <c r="H41" s="22"/>
    </row>
    <row r="42" s="2" customFormat="1" ht="33" customHeight="1" spans="1:8">
      <c r="A42" s="19">
        <v>20827</v>
      </c>
      <c r="B42" s="19" t="s">
        <v>110</v>
      </c>
      <c r="C42" s="20">
        <f>C43+C44</f>
        <v>1.85</v>
      </c>
      <c r="D42" s="20">
        <f>D43+D44</f>
        <v>1.85</v>
      </c>
      <c r="E42" s="20"/>
      <c r="F42" s="21"/>
      <c r="G42" s="22"/>
      <c r="H42" s="22"/>
    </row>
    <row r="43" s="2" customFormat="1" ht="33" customHeight="1" spans="1:8">
      <c r="A43" s="23">
        <v>2082702</v>
      </c>
      <c r="B43" s="23" t="s">
        <v>96</v>
      </c>
      <c r="C43" s="24">
        <f t="shared" si="3"/>
        <v>0.23</v>
      </c>
      <c r="D43" s="24">
        <v>0.23</v>
      </c>
      <c r="E43" s="24"/>
      <c r="F43" s="21"/>
      <c r="G43" s="22"/>
      <c r="H43" s="22"/>
    </row>
    <row r="44" s="2" customFormat="1" ht="33" customHeight="1" spans="1:8">
      <c r="A44" s="23">
        <v>2082703</v>
      </c>
      <c r="B44" s="23" t="s">
        <v>97</v>
      </c>
      <c r="C44" s="24">
        <f t="shared" si="3"/>
        <v>1.62</v>
      </c>
      <c r="D44" s="24">
        <v>1.62</v>
      </c>
      <c r="E44" s="24"/>
      <c r="F44" s="21"/>
      <c r="G44" s="22"/>
      <c r="H44" s="22"/>
    </row>
    <row r="45" s="2" customFormat="1" ht="33" customHeight="1" spans="1:8">
      <c r="A45" s="19">
        <v>210</v>
      </c>
      <c r="B45" s="19" t="s">
        <v>111</v>
      </c>
      <c r="C45" s="20">
        <f t="shared" ref="C45:C49" si="4">C46</f>
        <v>22.52</v>
      </c>
      <c r="D45" s="20">
        <f t="shared" ref="D45:D49" si="5">D46</f>
        <v>22.52</v>
      </c>
      <c r="E45" s="20"/>
      <c r="F45" s="21"/>
      <c r="G45" s="22"/>
      <c r="H45" s="22"/>
    </row>
    <row r="46" s="2" customFormat="1" ht="33" customHeight="1" spans="1:8">
      <c r="A46" s="23">
        <v>21012</v>
      </c>
      <c r="B46" s="23" t="s">
        <v>99</v>
      </c>
      <c r="C46" s="24">
        <f t="shared" si="4"/>
        <v>22.52</v>
      </c>
      <c r="D46" s="24">
        <f t="shared" si="5"/>
        <v>22.52</v>
      </c>
      <c r="E46" s="24"/>
      <c r="F46" s="21"/>
      <c r="G46" s="22"/>
      <c r="H46" s="22"/>
    </row>
    <row r="47" s="2" customFormat="1" ht="33" customHeight="1" spans="1:8">
      <c r="A47" s="23">
        <v>2101201</v>
      </c>
      <c r="B47" s="23" t="s">
        <v>100</v>
      </c>
      <c r="C47" s="24">
        <f>D47</f>
        <v>22.52</v>
      </c>
      <c r="D47" s="24">
        <v>22.52</v>
      </c>
      <c r="E47" s="24"/>
      <c r="F47" s="21"/>
      <c r="G47" s="22"/>
      <c r="H47" s="22"/>
    </row>
    <row r="48" s="2" customFormat="1" ht="33" customHeight="1" spans="1:8">
      <c r="A48" s="19">
        <v>221</v>
      </c>
      <c r="B48" s="19" t="s">
        <v>101</v>
      </c>
      <c r="C48" s="20">
        <f t="shared" si="4"/>
        <v>29.9</v>
      </c>
      <c r="D48" s="20">
        <f t="shared" si="5"/>
        <v>29.9</v>
      </c>
      <c r="E48" s="20"/>
      <c r="F48" s="21"/>
      <c r="G48" s="22"/>
      <c r="H48" s="22"/>
    </row>
    <row r="49" s="2" customFormat="1" ht="33" customHeight="1" spans="1:8">
      <c r="A49" s="23">
        <v>22102</v>
      </c>
      <c r="B49" s="23" t="s">
        <v>102</v>
      </c>
      <c r="C49" s="24">
        <f t="shared" si="4"/>
        <v>29.9</v>
      </c>
      <c r="D49" s="24">
        <f t="shared" si="5"/>
        <v>29.9</v>
      </c>
      <c r="E49" s="24"/>
      <c r="F49" s="21"/>
      <c r="G49" s="22"/>
      <c r="H49" s="22"/>
    </row>
    <row r="50" s="2" customFormat="1" ht="33" customHeight="1" spans="1:8">
      <c r="A50" s="23">
        <v>2210201</v>
      </c>
      <c r="B50" s="23" t="s">
        <v>103</v>
      </c>
      <c r="C50" s="24">
        <f>D50</f>
        <v>29.9</v>
      </c>
      <c r="D50" s="24">
        <v>29.9</v>
      </c>
      <c r="E50" s="24"/>
      <c r="F50" s="21"/>
      <c r="G50" s="22"/>
      <c r="H50" s="22"/>
    </row>
    <row r="51" s="3" customFormat="1" ht="33" customHeight="1" spans="1:8">
      <c r="A51" s="26" t="s">
        <v>238</v>
      </c>
      <c r="B51" s="26"/>
      <c r="C51" s="27">
        <f>SUM(C36,C39,C45,C48)</f>
        <v>462.26</v>
      </c>
      <c r="D51" s="27">
        <f>SUM(D36,D39,D45,D48)</f>
        <v>382.63</v>
      </c>
      <c r="E51" s="27">
        <f>SUM(E36,E39,E45,E48)</f>
        <v>79.63</v>
      </c>
      <c r="F51" s="28"/>
      <c r="G51" s="29"/>
      <c r="H51" s="29"/>
    </row>
    <row r="53" s="1" customFormat="1" ht="24" spans="1:8">
      <c r="A53" s="4" t="s">
        <v>242</v>
      </c>
      <c r="B53" s="4"/>
      <c r="C53" s="4"/>
      <c r="D53" s="4"/>
      <c r="E53" s="4"/>
      <c r="F53" s="4"/>
      <c r="G53" s="4"/>
      <c r="H53" s="4"/>
    </row>
    <row r="54" s="1" customFormat="1" spans="1:8">
      <c r="A54" s="5" t="s">
        <v>247</v>
      </c>
      <c r="B54" s="5"/>
      <c r="G54" s="6" t="s">
        <v>1</v>
      </c>
      <c r="H54" s="6"/>
    </row>
    <row r="55" s="1" customFormat="1" ht="22.5" spans="1:8">
      <c r="A55" s="7" t="s">
        <v>7</v>
      </c>
      <c r="B55" s="7"/>
      <c r="C55" s="7" t="s">
        <v>53</v>
      </c>
      <c r="D55" s="7" t="s">
        <v>80</v>
      </c>
      <c r="E55" s="7" t="s">
        <v>81</v>
      </c>
      <c r="F55" s="7" t="s">
        <v>243</v>
      </c>
      <c r="G55" s="7" t="s">
        <v>244</v>
      </c>
      <c r="H55" s="7" t="s">
        <v>245</v>
      </c>
    </row>
    <row r="56" s="1" customFormat="1" spans="1:8">
      <c r="A56" s="8" t="s">
        <v>77</v>
      </c>
      <c r="B56" s="9" t="s">
        <v>78</v>
      </c>
      <c r="C56" s="8"/>
      <c r="D56" s="8"/>
      <c r="E56" s="8"/>
      <c r="F56" s="8"/>
      <c r="G56" s="8"/>
      <c r="H56" s="8"/>
    </row>
    <row r="57" s="1" customFormat="1" spans="1:8">
      <c r="A57" s="8" t="s">
        <v>77</v>
      </c>
      <c r="B57" s="9" t="s">
        <v>78</v>
      </c>
      <c r="C57" s="8"/>
      <c r="D57" s="8"/>
      <c r="E57" s="8"/>
      <c r="F57" s="8"/>
      <c r="G57" s="8"/>
      <c r="H57" s="8"/>
    </row>
    <row r="58" s="1" customFormat="1" spans="1:8">
      <c r="A58" s="8">
        <v>201</v>
      </c>
      <c r="B58" s="8" t="s">
        <v>232</v>
      </c>
      <c r="C58" s="8">
        <f>D58+E58</f>
        <v>299.31</v>
      </c>
      <c r="D58" s="8">
        <f>D59</f>
        <v>133.45</v>
      </c>
      <c r="E58" s="8">
        <f>E59</f>
        <v>165.86</v>
      </c>
      <c r="F58" s="8"/>
      <c r="G58" s="8"/>
      <c r="H58" s="8"/>
    </row>
    <row r="59" s="1" customFormat="1" ht="27" customHeight="1" spans="1:8">
      <c r="A59" s="8">
        <v>20103</v>
      </c>
      <c r="B59" s="8" t="s">
        <v>83</v>
      </c>
      <c r="C59" s="8">
        <f>D59+E59</f>
        <v>299.31</v>
      </c>
      <c r="D59" s="8">
        <f>D60</f>
        <v>133.45</v>
      </c>
      <c r="E59" s="8">
        <f>E60</f>
        <v>165.86</v>
      </c>
      <c r="F59" s="8"/>
      <c r="G59" s="8"/>
      <c r="H59" s="8"/>
    </row>
    <row r="60" ht="11.25" spans="1:8">
      <c r="A60" s="8">
        <v>2010399</v>
      </c>
      <c r="B60" s="8" t="s">
        <v>90</v>
      </c>
      <c r="C60" s="8">
        <f t="shared" ref="C60:C74" si="6">D60+E60</f>
        <v>299.31</v>
      </c>
      <c r="D60" s="8">
        <v>133.45</v>
      </c>
      <c r="E60" s="8">
        <v>165.86</v>
      </c>
      <c r="F60" s="8"/>
      <c r="G60" s="8"/>
      <c r="H60" s="8"/>
    </row>
    <row r="61" ht="11.25" spans="1:8">
      <c r="A61" s="8">
        <v>208</v>
      </c>
      <c r="B61" s="8" t="s">
        <v>91</v>
      </c>
      <c r="C61" s="8">
        <f t="shared" si="6"/>
        <v>16.97</v>
      </c>
      <c r="D61" s="8">
        <f>D62</f>
        <v>16.97</v>
      </c>
      <c r="E61" s="8"/>
      <c r="F61" s="8"/>
      <c r="G61" s="8"/>
      <c r="H61" s="8"/>
    </row>
    <row r="62" ht="11.25" spans="1:8">
      <c r="A62" s="8">
        <v>20826</v>
      </c>
      <c r="B62" s="8" t="s">
        <v>92</v>
      </c>
      <c r="C62" s="8">
        <f t="shared" si="6"/>
        <v>16.97</v>
      </c>
      <c r="D62" s="8">
        <f>D63</f>
        <v>16.97</v>
      </c>
      <c r="E62" s="8"/>
      <c r="F62" s="8"/>
      <c r="G62" s="8"/>
      <c r="H62" s="8"/>
    </row>
    <row r="63" ht="11.25" spans="1:8">
      <c r="A63" s="8">
        <v>2082699</v>
      </c>
      <c r="B63" s="8" t="s">
        <v>93</v>
      </c>
      <c r="C63" s="8">
        <f t="shared" si="6"/>
        <v>16.97</v>
      </c>
      <c r="D63" s="8">
        <v>16.97</v>
      </c>
      <c r="E63" s="8"/>
      <c r="F63" s="8"/>
      <c r="G63" s="8"/>
      <c r="H63" s="8"/>
    </row>
    <row r="64" ht="11.25" spans="1:8">
      <c r="A64" s="8">
        <v>20827</v>
      </c>
      <c r="B64" s="8" t="s">
        <v>94</v>
      </c>
      <c r="C64" s="8">
        <f t="shared" si="6"/>
        <v>0.85</v>
      </c>
      <c r="D64" s="8">
        <f>D65+D66+D67</f>
        <v>0.85</v>
      </c>
      <c r="E64" s="8"/>
      <c r="F64" s="8"/>
      <c r="G64" s="8"/>
      <c r="H64" s="8"/>
    </row>
    <row r="65" ht="11.25" spans="1:8">
      <c r="A65" s="8">
        <v>2080701</v>
      </c>
      <c r="B65" s="8" t="s">
        <v>95</v>
      </c>
      <c r="C65" s="8">
        <f t="shared" si="6"/>
        <v>0</v>
      </c>
      <c r="D65" s="8">
        <v>0</v>
      </c>
      <c r="E65" s="8"/>
      <c r="F65" s="8"/>
      <c r="G65" s="8"/>
      <c r="H65" s="8"/>
    </row>
    <row r="66" ht="11.25" spans="1:8">
      <c r="A66" s="8">
        <v>2080702</v>
      </c>
      <c r="B66" s="8" t="s">
        <v>96</v>
      </c>
      <c r="C66" s="8">
        <f t="shared" si="6"/>
        <v>0.11</v>
      </c>
      <c r="D66" s="8">
        <v>0.11</v>
      </c>
      <c r="E66" s="8"/>
      <c r="F66" s="8"/>
      <c r="G66" s="8"/>
      <c r="H66" s="8"/>
    </row>
    <row r="67" ht="11.25" spans="1:8">
      <c r="A67" s="8">
        <v>2080703</v>
      </c>
      <c r="B67" s="8" t="s">
        <v>97</v>
      </c>
      <c r="C67" s="8">
        <f t="shared" si="6"/>
        <v>0.74</v>
      </c>
      <c r="D67" s="8">
        <v>0.74</v>
      </c>
      <c r="E67" s="8"/>
      <c r="F67" s="8"/>
      <c r="G67" s="8"/>
      <c r="H67" s="8"/>
    </row>
    <row r="68" ht="11.25" spans="1:8">
      <c r="A68" s="8">
        <v>210</v>
      </c>
      <c r="B68" s="8" t="s">
        <v>237</v>
      </c>
      <c r="C68" s="8">
        <f t="shared" si="6"/>
        <v>10.88</v>
      </c>
      <c r="D68" s="8">
        <f t="shared" ref="D68:D72" si="7">D69</f>
        <v>10.88</v>
      </c>
      <c r="E68" s="8"/>
      <c r="F68" s="8"/>
      <c r="G68" s="8"/>
      <c r="H68" s="8"/>
    </row>
    <row r="69" ht="11.25" spans="1:8">
      <c r="A69" s="8">
        <v>21012</v>
      </c>
      <c r="B69" s="8" t="s">
        <v>99</v>
      </c>
      <c r="C69" s="8">
        <f t="shared" si="6"/>
        <v>10.88</v>
      </c>
      <c r="D69" s="8">
        <f t="shared" si="7"/>
        <v>10.88</v>
      </c>
      <c r="E69" s="8"/>
      <c r="F69" s="8"/>
      <c r="G69" s="8"/>
      <c r="H69" s="8"/>
    </row>
    <row r="70" ht="11.25" spans="1:8">
      <c r="A70" s="8">
        <v>2101201</v>
      </c>
      <c r="B70" s="8" t="s">
        <v>100</v>
      </c>
      <c r="C70" s="8">
        <f t="shared" si="6"/>
        <v>10.88</v>
      </c>
      <c r="D70" s="8">
        <v>10.88</v>
      </c>
      <c r="E70" s="8"/>
      <c r="F70" s="8"/>
      <c r="G70" s="8"/>
      <c r="H70" s="8"/>
    </row>
    <row r="71" ht="11.25" spans="1:8">
      <c r="A71" s="8">
        <v>221</v>
      </c>
      <c r="B71" s="8" t="s">
        <v>101</v>
      </c>
      <c r="C71" s="8">
        <f t="shared" si="6"/>
        <v>13.7</v>
      </c>
      <c r="D71" s="8">
        <f t="shared" si="7"/>
        <v>13.7</v>
      </c>
      <c r="E71" s="8"/>
      <c r="F71" s="8"/>
      <c r="G71" s="8"/>
      <c r="H71" s="8"/>
    </row>
    <row r="72" ht="11.25" spans="1:8">
      <c r="A72" s="8">
        <v>22102</v>
      </c>
      <c r="B72" s="8" t="s">
        <v>102</v>
      </c>
      <c r="C72" s="8">
        <f t="shared" si="6"/>
        <v>13.7</v>
      </c>
      <c r="D72" s="8">
        <f t="shared" si="7"/>
        <v>13.7</v>
      </c>
      <c r="E72" s="8"/>
      <c r="F72" s="8"/>
      <c r="G72" s="8"/>
      <c r="H72" s="8"/>
    </row>
    <row r="73" ht="11.25" spans="1:8">
      <c r="A73" s="8">
        <v>2210201</v>
      </c>
      <c r="B73" s="10" t="s">
        <v>103</v>
      </c>
      <c r="C73" s="8">
        <f t="shared" si="6"/>
        <v>13.7</v>
      </c>
      <c r="D73" s="8">
        <v>13.7</v>
      </c>
      <c r="E73" s="8"/>
      <c r="F73" s="8"/>
      <c r="G73" s="8"/>
      <c r="H73" s="8"/>
    </row>
    <row r="74" ht="11.25" spans="1:8">
      <c r="A74" s="9" t="s">
        <v>238</v>
      </c>
      <c r="B74" s="9"/>
      <c r="C74" s="8">
        <f t="shared" si="6"/>
        <v>341.71</v>
      </c>
      <c r="D74" s="8">
        <f>D71+D68+D61+D58+D64</f>
        <v>175.85</v>
      </c>
      <c r="E74" s="8">
        <f>E71+E68+E61+E58</f>
        <v>165.86</v>
      </c>
      <c r="F74" s="8"/>
      <c r="G74" s="8"/>
      <c r="H74" s="8"/>
    </row>
  </sheetData>
  <mergeCells count="14">
    <mergeCell ref="A1:H1"/>
    <mergeCell ref="A2:B2"/>
    <mergeCell ref="G2:H2"/>
    <mergeCell ref="A3:B3"/>
    <mergeCell ref="A27:B27"/>
    <mergeCell ref="A31:H31"/>
    <mergeCell ref="G32:H32"/>
    <mergeCell ref="A33:B33"/>
    <mergeCell ref="A51:B51"/>
    <mergeCell ref="A53:H53"/>
    <mergeCell ref="A54:B54"/>
    <mergeCell ref="G54:H54"/>
    <mergeCell ref="A55:B55"/>
    <mergeCell ref="A74:B7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收支分功能科目经济分类</vt:lpstr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zhaochunhua</dc:creator>
  <cp:lastModifiedBy>Administrator</cp:lastModifiedBy>
  <dcterms:created xsi:type="dcterms:W3CDTF">2020-02-13T03:16:00Z</dcterms:created>
  <dcterms:modified xsi:type="dcterms:W3CDTF">2021-06-04T02:54:23Z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EDOID">
    <vt:i4>2755586</vt:i4>
  </property>
</Properties>
</file>